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73584B7E-CBAE-4AF2-B60A-6BE98844D0CB}" xr6:coauthVersionLast="47" xr6:coauthVersionMax="47" xr10:uidLastSave="{00000000-0000-0000-0000-000000000000}"/>
  <bookViews>
    <workbookView xWindow="-120" yWindow="-120" windowWidth="20730" windowHeight="11160" tabRatio="705" xr2:uid="{00000000-000D-0000-FFFF-FFFF00000000}"/>
  </bookViews>
  <sheets>
    <sheet name="2024" sheetId="28" r:id="rId1"/>
    <sheet name="2023" sheetId="27" r:id="rId2"/>
    <sheet name="2022" sheetId="26" r:id="rId3"/>
    <sheet name="2021" sheetId="25" r:id="rId4"/>
    <sheet name="2020" sheetId="24" r:id="rId5"/>
    <sheet name="2019" sheetId="23" r:id="rId6"/>
    <sheet name="2018" sheetId="22" r:id="rId7"/>
    <sheet name="2017" sheetId="21" r:id="rId8"/>
    <sheet name="2016" sheetId="19" r:id="rId9"/>
    <sheet name="2015" sheetId="20" r:id="rId10"/>
    <sheet name="2014" sheetId="18" r:id="rId11"/>
    <sheet name="2013" sheetId="17" r:id="rId12"/>
    <sheet name="2012" sheetId="16" r:id="rId13"/>
    <sheet name="2011" sheetId="15" r:id="rId14"/>
    <sheet name="2010" sheetId="13" r:id="rId15"/>
    <sheet name="2009" sheetId="12" r:id="rId16"/>
    <sheet name="2008" sheetId="11" r:id="rId17"/>
    <sheet name="2007" sheetId="3" r:id="rId18"/>
    <sheet name="2006" sheetId="4" r:id="rId19"/>
    <sheet name="2005" sheetId="5" r:id="rId20"/>
    <sheet name="2004" sheetId="6" r:id="rId21"/>
    <sheet name="2003" sheetId="7" r:id="rId22"/>
    <sheet name="2002" sheetId="8" r:id="rId23"/>
    <sheet name="2001" sheetId="9" r:id="rId24"/>
    <sheet name="2000" sheetId="10" r:id="rId25"/>
  </sheets>
  <definedNames>
    <definedName name="_xlnm._FilterDatabase" localSheetId="24" hidden="1">'2000'!$A$3:$E$3</definedName>
    <definedName name="_xlnm._FilterDatabase" localSheetId="23" hidden="1">'2001'!$A$3:$E$3</definedName>
    <definedName name="_xlnm._FilterDatabase" localSheetId="22" hidden="1">'2002'!$A$3:$E$3</definedName>
    <definedName name="_xlnm._FilterDatabase" localSheetId="21" hidden="1">'2003'!$A$3:$E$3</definedName>
    <definedName name="_xlnm._FilterDatabase" localSheetId="20" hidden="1">'2004'!$A$3:$E$3</definedName>
    <definedName name="_xlnm._FilterDatabase" localSheetId="19" hidden="1">'2005'!$A$3:$E$3</definedName>
    <definedName name="_xlnm._FilterDatabase" localSheetId="18" hidden="1">'2006'!$A$3:$E$3</definedName>
    <definedName name="_xlnm._FilterDatabase" localSheetId="17" hidden="1">'2007'!$A$3:$E$3</definedName>
    <definedName name="_xlnm._FilterDatabase" localSheetId="16" hidden="1">'2008'!$A$3:$E$3</definedName>
    <definedName name="_xlnm._FilterDatabase" localSheetId="15" hidden="1">'2009'!$A$3:$E$3</definedName>
    <definedName name="_xlnm._FilterDatabase" localSheetId="14" hidden="1">'2010'!$A$3:$E$3</definedName>
    <definedName name="_xlnm._FilterDatabase" localSheetId="13" hidden="1">'2011'!$A$3:$E$3</definedName>
    <definedName name="_xlnm._FilterDatabase" localSheetId="12" hidden="1">'2012'!$A$3:$E$3</definedName>
    <definedName name="_xlnm._FilterDatabase" localSheetId="11" hidden="1">'2013'!$A$3:$E$3</definedName>
    <definedName name="_xlnm._FilterDatabase" localSheetId="10" hidden="1">'2014'!$A$3:$E$3</definedName>
    <definedName name="_xlnm._FilterDatabase" localSheetId="9" hidden="1">'2015'!$A$3:$E$3</definedName>
    <definedName name="_xlnm._FilterDatabase" localSheetId="8" hidden="1">'2016'!$A$3:$E$3</definedName>
    <definedName name="_xlnm._FilterDatabase" localSheetId="7" hidden="1">'2017'!$A$3:$E$3</definedName>
    <definedName name="_xlnm._FilterDatabase" localSheetId="6" hidden="1">'2018'!$A$3:$E$3</definedName>
    <definedName name="_xlnm._FilterDatabase" localSheetId="5" hidden="1">'2019'!$A$3:$E$3</definedName>
    <definedName name="_xlnm._FilterDatabase" localSheetId="4" hidden="1">'2020'!$A$3:$E$3</definedName>
    <definedName name="_xlnm._FilterDatabase" localSheetId="3" hidden="1">'2021'!$A$3:$E$3</definedName>
    <definedName name="_xlnm._FilterDatabase" localSheetId="2" hidden="1">'2022'!$A$3:$E$3</definedName>
    <definedName name="_xlnm._FilterDatabase" localSheetId="1" hidden="1">'2023'!$A$3:$E$3</definedName>
    <definedName name="_xlnm._FilterDatabase" localSheetId="0" hidden="1">'2024'!$A$3:$E$3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8" l="1"/>
  <c r="D32" i="28"/>
  <c r="E31" i="28"/>
  <c r="D31" i="28"/>
  <c r="E26" i="28"/>
  <c r="D26" i="28"/>
  <c r="E18" i="28"/>
  <c r="D18" i="28"/>
  <c r="E12" i="28"/>
  <c r="D12" i="28"/>
  <c r="E31" i="27"/>
  <c r="D31" i="27"/>
  <c r="E26" i="27"/>
  <c r="D26" i="27"/>
  <c r="E18" i="27"/>
  <c r="D18" i="27"/>
  <c r="E12" i="27"/>
  <c r="E32" i="27" s="1"/>
  <c r="D12" i="27"/>
  <c r="D32" i="27" s="1"/>
  <c r="E17" i="26"/>
  <c r="D17" i="26"/>
  <c r="E26" i="26"/>
  <c r="D26" i="26"/>
  <c r="D22" i="23"/>
  <c r="E18" i="20"/>
  <c r="D18" i="20"/>
  <c r="E19" i="18"/>
  <c r="D19" i="18"/>
  <c r="E19" i="17"/>
  <c r="D19" i="17"/>
  <c r="E19" i="16"/>
  <c r="D19" i="16"/>
  <c r="E20" i="15"/>
  <c r="D20" i="15"/>
  <c r="E19" i="13"/>
  <c r="D19" i="13"/>
  <c r="E23" i="13"/>
  <c r="D23" i="13"/>
  <c r="E29" i="12"/>
  <c r="D29" i="12"/>
  <c r="E22" i="12"/>
  <c r="D22" i="12"/>
  <c r="E29" i="11"/>
  <c r="D29" i="11"/>
  <c r="E21" i="11"/>
  <c r="D21" i="11"/>
  <c r="D27" i="5" l="1"/>
  <c r="E24" i="5"/>
  <c r="D24" i="5"/>
  <c r="D21" i="10"/>
  <c r="E28" i="26"/>
  <c r="D28" i="26"/>
  <c r="E21" i="26"/>
  <c r="D21" i="26"/>
  <c r="E9" i="26"/>
  <c r="D9" i="26"/>
  <c r="D29" i="26" l="1"/>
  <c r="E29" i="26"/>
  <c r="E26" i="25"/>
  <c r="D26" i="25"/>
  <c r="E24" i="25"/>
  <c r="D24" i="25"/>
  <c r="E22" i="25"/>
  <c r="D22" i="25"/>
  <c r="E17" i="25"/>
  <c r="D17" i="25"/>
  <c r="E10" i="25"/>
  <c r="D10" i="25"/>
  <c r="E33" i="24"/>
  <c r="D33" i="24"/>
  <c r="E31" i="24"/>
  <c r="D31" i="24"/>
  <c r="E28" i="24"/>
  <c r="D28" i="24"/>
  <c r="E25" i="24"/>
  <c r="D25" i="24"/>
  <c r="E19" i="24"/>
  <c r="D19" i="24"/>
  <c r="E12" i="24"/>
  <c r="D12" i="24"/>
  <c r="E36" i="23"/>
  <c r="D36" i="23"/>
  <c r="E34" i="23"/>
  <c r="D34" i="23"/>
  <c r="E30" i="23"/>
  <c r="D30" i="23"/>
  <c r="E25" i="23"/>
  <c r="D25" i="23"/>
  <c r="E22" i="23"/>
  <c r="E12" i="23"/>
  <c r="D12" i="23"/>
  <c r="E35" i="22"/>
  <c r="D35" i="22"/>
  <c r="E30" i="22"/>
  <c r="D30" i="22"/>
  <c r="E25" i="22"/>
  <c r="D25" i="22"/>
  <c r="E22" i="22"/>
  <c r="D22" i="22"/>
  <c r="E12" i="22"/>
  <c r="D12" i="22"/>
  <c r="E29" i="21"/>
  <c r="D29" i="21"/>
  <c r="E27" i="21"/>
  <c r="D27" i="21"/>
  <c r="E22" i="21"/>
  <c r="D22" i="21"/>
  <c r="E19" i="21"/>
  <c r="D19" i="21"/>
  <c r="E12" i="21"/>
  <c r="D12" i="21"/>
  <c r="E27" i="19"/>
  <c r="D27" i="19"/>
  <c r="E24" i="19"/>
  <c r="D24" i="19"/>
  <c r="E19" i="19"/>
  <c r="D19" i="19"/>
  <c r="E17" i="19"/>
  <c r="D17" i="19"/>
  <c r="E14" i="19"/>
  <c r="E28" i="19" s="1"/>
  <c r="D14" i="19"/>
  <c r="E30" i="20"/>
  <c r="D30" i="20"/>
  <c r="E28" i="20"/>
  <c r="D28" i="20"/>
  <c r="E26" i="20"/>
  <c r="D26" i="20"/>
  <c r="E14" i="20"/>
  <c r="D14" i="20"/>
  <c r="D30" i="21" l="1"/>
  <c r="E30" i="21"/>
  <c r="D28" i="19"/>
  <c r="D31" i="20"/>
  <c r="E31" i="20"/>
  <c r="D27" i="25"/>
  <c r="E27" i="25"/>
  <c r="E34" i="24"/>
  <c r="D34" i="24"/>
  <c r="E37" i="23"/>
  <c r="D37" i="23"/>
  <c r="D36" i="22"/>
  <c r="E36" i="22"/>
  <c r="E27" i="18"/>
  <c r="D27" i="18"/>
  <c r="E25" i="18"/>
  <c r="D25" i="18"/>
  <c r="E15" i="18"/>
  <c r="D15" i="18"/>
  <c r="E31" i="17"/>
  <c r="D31" i="17"/>
  <c r="E29" i="17"/>
  <c r="D29" i="17"/>
  <c r="E15" i="17"/>
  <c r="D15" i="17"/>
  <c r="E30" i="16"/>
  <c r="D30" i="16"/>
  <c r="E28" i="16"/>
  <c r="D28" i="16"/>
  <c r="E16" i="16"/>
  <c r="D16" i="16"/>
  <c r="E31" i="15"/>
  <c r="D31" i="15"/>
  <c r="E28" i="15"/>
  <c r="D28" i="15"/>
  <c r="E17" i="15"/>
  <c r="D17" i="15"/>
  <c r="E34" i="13"/>
  <c r="D34" i="13"/>
  <c r="E31" i="13"/>
  <c r="D31" i="13"/>
  <c r="E19" i="12"/>
  <c r="E30" i="12" s="1"/>
  <c r="D19" i="12"/>
  <c r="D30" i="12" s="1"/>
  <c r="E18" i="11"/>
  <c r="E30" i="11" s="1"/>
  <c r="D18" i="11"/>
  <c r="D30" i="11" s="1"/>
  <c r="E36" i="3"/>
  <c r="D36" i="3"/>
  <c r="E26" i="3"/>
  <c r="D26" i="3"/>
  <c r="E24" i="3"/>
  <c r="D24" i="3"/>
  <c r="E34" i="4"/>
  <c r="D34" i="4"/>
  <c r="E24" i="4"/>
  <c r="D24" i="4"/>
  <c r="E22" i="4"/>
  <c r="D22" i="4"/>
  <c r="E27" i="5"/>
  <c r="D32" i="6"/>
  <c r="E20" i="6"/>
  <c r="D20" i="6"/>
  <c r="E32" i="6"/>
  <c r="E28" i="7"/>
  <c r="D28" i="7"/>
  <c r="E21" i="7"/>
  <c r="D21" i="7"/>
  <c r="E26" i="10"/>
  <c r="D26" i="10"/>
  <c r="E23" i="10"/>
  <c r="D23" i="10"/>
  <c r="E21" i="10"/>
  <c r="E20" i="9"/>
  <c r="D20" i="9"/>
  <c r="E18" i="9"/>
  <c r="D18" i="9"/>
  <c r="E32" i="8"/>
  <c r="D32" i="8"/>
  <c r="E22" i="8"/>
  <c r="D22" i="8"/>
  <c r="E20" i="8"/>
  <c r="D20" i="8"/>
  <c r="D33" i="8" s="1"/>
  <c r="E21" i="9" l="1"/>
  <c r="D28" i="18"/>
  <c r="E28" i="18"/>
  <c r="D32" i="17"/>
  <c r="E32" i="17"/>
  <c r="D31" i="16"/>
  <c r="E31" i="16"/>
  <c r="D32" i="15"/>
  <c r="E32" i="15"/>
  <c r="D35" i="13"/>
  <c r="E35" i="13"/>
  <c r="D33" i="6"/>
  <c r="D27" i="10"/>
  <c r="E27" i="10"/>
  <c r="D37" i="3"/>
  <c r="E37" i="3"/>
  <c r="D35" i="4"/>
  <c r="E35" i="4"/>
  <c r="D28" i="5"/>
  <c r="E28" i="5"/>
  <c r="E33" i="6"/>
  <c r="D21" i="9"/>
  <c r="E33" i="8"/>
  <c r="D29" i="7" l="1"/>
  <c r="E29" i="7"/>
</calcChain>
</file>

<file path=xl/sharedStrings.xml><?xml version="1.0" encoding="utf-8"?>
<sst xmlns="http://schemas.openxmlformats.org/spreadsheetml/2006/main" count="1620" uniqueCount="125">
  <si>
    <t>Brasil</t>
  </si>
  <si>
    <t>Área</t>
  </si>
  <si>
    <t>Programa</t>
  </si>
  <si>
    <t>Modalidade</t>
  </si>
  <si>
    <t>FUNDO DE ARREND. RESIDENCIAL</t>
  </si>
  <si>
    <t>PAR - Progr. de Arrendamento Residencial</t>
  </si>
  <si>
    <t>Apoio à Produção</t>
  </si>
  <si>
    <t>Carta de Crédito - Associativa COHAB</t>
  </si>
  <si>
    <t>Carta de Crédito - Associativa Entidades</t>
  </si>
  <si>
    <t>Carta de Crédito - Individual</t>
  </si>
  <si>
    <t>Op. Especiais - Carta Créd. Individual</t>
  </si>
  <si>
    <t>Pró-Moradia</t>
  </si>
  <si>
    <t>Op. Especiais - Carta Créd. Associativa</t>
  </si>
  <si>
    <t>Total Habitação</t>
  </si>
  <si>
    <t>Elaboração: Banco de Dados - CBIC.</t>
  </si>
  <si>
    <t>Saneamento para Todos - Setor Público</t>
  </si>
  <si>
    <t>Valor do Empréstimo (R$)</t>
  </si>
  <si>
    <t>Número de Unidades</t>
  </si>
  <si>
    <t>Total Saneamento Básico</t>
  </si>
  <si>
    <t xml:space="preserve">TOTAL GERAL </t>
  </si>
  <si>
    <t>CONTRATAÇÕES COM RECURSOS DO FGTS - 2007</t>
  </si>
  <si>
    <t>CONTRATAÇÕES COM RECURSOS DO FGTS - 2006</t>
  </si>
  <si>
    <t>CONTRATAÇÕES COM RECURSOS DO FGTS - 2000</t>
  </si>
  <si>
    <t>CONTRATAÇÕES COM RECURSOS DO FGTS - 2001</t>
  </si>
  <si>
    <t>CONTRATAÇÕES COM RECURSOS DO FGTS - 2002</t>
  </si>
  <si>
    <t>CONTRATAÇÕES COM RECURSOS DO FGTS - 2003</t>
  </si>
  <si>
    <t>CONTRATAÇÕES COM RECURSOS DO FGTS - 2004</t>
  </si>
  <si>
    <t>CONTRATAÇÕES COM RECURSOS DO FGTS - 2005</t>
  </si>
  <si>
    <t>Pró-Transporte - Setor Público</t>
  </si>
  <si>
    <t>FCP/SAN - FGTS</t>
  </si>
  <si>
    <t>Pró-Saneamento</t>
  </si>
  <si>
    <t>Pró-Comunidade</t>
  </si>
  <si>
    <t>CONTRATAÇÕES COM RECURSOS DO FGTS - 2008</t>
  </si>
  <si>
    <t>HABITACAO POPULAR</t>
  </si>
  <si>
    <t>SANEAMENTO BÁSICO</t>
  </si>
  <si>
    <t>HABITAÇÃO POPULAR</t>
  </si>
  <si>
    <t>OPER. ESPECIAIS - HABITAÇÃO</t>
  </si>
  <si>
    <t>(...) Dado não disponível.</t>
  </si>
  <si>
    <t>CONTRATAÇÕES COM RECURSOS DO FGTS - 2009</t>
  </si>
  <si>
    <t>CONTRATAÇÕES COM RECURSOS DO FGTS - 2010</t>
  </si>
  <si>
    <t>CONTRATAÇÕES COM RECURSOS DO FGTS - 2011</t>
  </si>
  <si>
    <t>CONTRATAÇÕES COM RECURSOS DO FGTS - 2012</t>
  </si>
  <si>
    <t xml:space="preserve">OPERAÇÕES DIVERSAS </t>
  </si>
  <si>
    <t>CONTRATAÇÕES COM RECURSOS DO FGTS - 2013</t>
  </si>
  <si>
    <t>CONTRATAÇÕES COM RECURSOS DO FGTS - 2014</t>
  </si>
  <si>
    <t>HAB / PRODUCAO UNID HAB E/OU LOTE URBAN</t>
  </si>
  <si>
    <t>PRODUCAO DE UNIDADES HABITACIONAIS</t>
  </si>
  <si>
    <t>PRODUCAO DE LOTES URBANIZADOS</t>
  </si>
  <si>
    <t>Ampliação</t>
  </si>
  <si>
    <t>Aquisição de terreno e construção</t>
  </si>
  <si>
    <t>Cesta de material de construção</t>
  </si>
  <si>
    <t>Construção</t>
  </si>
  <si>
    <t>Imóvel novo</t>
  </si>
  <si>
    <t>Imóvel usado</t>
  </si>
  <si>
    <t>DESENVOLVIMENTO INSTITUCIONAL</t>
  </si>
  <si>
    <t>SISTEMA DE ABASTECIMENTO DE AGUA</t>
  </si>
  <si>
    <t>SISTEMA DE TRATAMENTO DE ESGOTO</t>
  </si>
  <si>
    <t>TRANSPORTES</t>
  </si>
  <si>
    <t>CONTRATAÇÕES COM RECURSOS DO FGTS - 2015</t>
  </si>
  <si>
    <t>Total Operações Diversas</t>
  </si>
  <si>
    <t>Total Operações Especiais - Habitação</t>
  </si>
  <si>
    <t>CONTRATAÇÕES COM RECURSOS DO FGTS - 2016</t>
  </si>
  <si>
    <t>Término de construção</t>
  </si>
  <si>
    <t>Total Habitação Popular</t>
  </si>
  <si>
    <t>SERVICOS COLETA E/OU TRAT. RESID. SOLIDOS</t>
  </si>
  <si>
    <t>CONTRATAÇÕES COM RECURSOS DO FGTS - 2017</t>
  </si>
  <si>
    <t>CONTRATAÇÕES COM RECURSOS DO FGTS - 2018</t>
  </si>
  <si>
    <t>CONTRATAÇÕES COM RECURSOS DO FGTS - 2019</t>
  </si>
  <si>
    <t>SAÚDE</t>
  </si>
  <si>
    <t>Total Saúde</t>
  </si>
  <si>
    <t>CONTRATAÇÕES COM RECURSOS DO FGTS - 2020</t>
  </si>
  <si>
    <t>URBANIZACAO DE ASSENTAMENTOS PRECARIOS</t>
  </si>
  <si>
    <t>MANEJO DE AGUAS PLUVIAIS</t>
  </si>
  <si>
    <t>PLANOS, PROJETOS E PESQUISAS</t>
  </si>
  <si>
    <t>AQUISICAO UNIDADES P/ ARRENDAMENTO RESID.</t>
  </si>
  <si>
    <t>COMPLEMENTACAO DE DEMANDA</t>
  </si>
  <si>
    <t>HAB / MORADIAS POPULARES</t>
  </si>
  <si>
    <t>URBANIZACAO DE AREAS</t>
  </si>
  <si>
    <t>INFRA E/OU EQUIPAMENTOS COMUNITARIOS</t>
  </si>
  <si>
    <t>SANEAMENTO INTEGRADO - PROSANEAR</t>
  </si>
  <si>
    <t>SISTEMA DE DRENAGEM</t>
  </si>
  <si>
    <t>HAB - PRODUCAO DE CONJUNSTOS HABITACIONAIS</t>
  </si>
  <si>
    <t>CCFGTS - OPERACOES ESPECIAIS</t>
  </si>
  <si>
    <t>SITUACAO DE EMERGENCIA/CALAMIDADE PUBLICA</t>
  </si>
  <si>
    <t>CONTRATAÇÕES COM RECURSOS DO FGTS - 2021</t>
  </si>
  <si>
    <t>INFRAESTRUTURA URBANA</t>
  </si>
  <si>
    <t>Total Infraestrutura Urbana</t>
  </si>
  <si>
    <t>CONTRATAÇÕES COM RECURSOS DO FGTS - 2022</t>
  </si>
  <si>
    <t>Convênio INCRA</t>
  </si>
  <si>
    <t>Lotes urbanizados</t>
  </si>
  <si>
    <t>Terreno e Construção</t>
  </si>
  <si>
    <t>Pró-Transporte - Setor Privado</t>
  </si>
  <si>
    <t>Op. Especiais - Apoio à Produção</t>
  </si>
  <si>
    <t>Op. Especiais - Faixa Estendida</t>
  </si>
  <si>
    <t>Saneamento para Todos - Setor Privado</t>
  </si>
  <si>
    <t>Saneamento para Todos - Setor Privado - Loc Ativos</t>
  </si>
  <si>
    <t>Total Oper. Diversas</t>
  </si>
  <si>
    <t>OPER. DIVERSAS</t>
  </si>
  <si>
    <t>Pró-Cotista</t>
  </si>
  <si>
    <t>HABITAÇÃO</t>
  </si>
  <si>
    <t>PLANO DE SANEAMENTO BASICO</t>
  </si>
  <si>
    <t>REDUCAO E CONTROLE DE PERDAS</t>
  </si>
  <si>
    <t>GERACAO/DISTR ENERG GASES ATERRO SANITARIO</t>
  </si>
  <si>
    <t>FGTS-Saúde</t>
  </si>
  <si>
    <t>ENTIDADES FILANTR S/FINS LUCRATIVOS SUS</t>
  </si>
  <si>
    <t>Pró-Cidades - Setor Público</t>
  </si>
  <si>
    <t>INFRAESTRUTURA</t>
  </si>
  <si>
    <t>MODERNIZACAO TECNOLOGICA URBANA</t>
  </si>
  <si>
    <t>Pró-Cidades - Setor Privado</t>
  </si>
  <si>
    <t>CONTRATAÇÕES COM RECURSOS DO FGTS - 2023</t>
  </si>
  <si>
    <t>Fonte: Caixa Econômica Federal. Posição da Base: 26/02/2024.</t>
  </si>
  <si>
    <t>QUALIFICACAO VIARIA</t>
  </si>
  <si>
    <t>SISTEMA DE TRANSPORTE COLETIVO</t>
  </si>
  <si>
    <t>Fonte: Caixa Econômica Federal. Posição da Base: 14/03/2025.</t>
  </si>
  <si>
    <t>CONTRATAÇÕES COM RECURSOS DO FGTS - 2024</t>
  </si>
  <si>
    <t xml:space="preserve">URBANIZACAO DE ASSENTAMENTOS PRECARIOS    </t>
  </si>
  <si>
    <t xml:space="preserve">MODERNIZACAO TECNOLOGICA URBANA           </t>
  </si>
  <si>
    <t xml:space="preserve">INFRAESTRUTURA                            </t>
  </si>
  <si>
    <t xml:space="preserve">URBANIZACAO DE AREAS                      </t>
  </si>
  <si>
    <t xml:space="preserve">TRANSPORTES                               </t>
  </si>
  <si>
    <t xml:space="preserve">PRO-TRANSP PLANO MOBILIDADE URBANA        </t>
  </si>
  <si>
    <t xml:space="preserve">QUALIFICACAO VIARIA                       </t>
  </si>
  <si>
    <t xml:space="preserve">SISTEMA DE ABASTECIMENTO DE AGUA          </t>
  </si>
  <si>
    <t xml:space="preserve">SISTEMA DE TRATAMENTO DE ESGOTO           </t>
  </si>
  <si>
    <t xml:space="preserve">MANEJO DE AGUAS PLUVIAIS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</si>
</sst>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48"/>
      <name val="Arial"/>
      <family val="2"/>
    </font>
    <font>
      <b/>
      <sz val="11"/>
      <color indexed="17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48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7.5"/>
      <name val="Arial"/>
      <family val="2"/>
    </font>
    <font>
      <sz val="7"/>
      <color indexed="48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3" fontId="13" fillId="3" borderId="3" xfId="0" applyNumberFormat="1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8" fontId="8" fillId="2" borderId="2" xfId="0" applyNumberFormat="1" applyFont="1" applyFill="1" applyBorder="1" applyAlignment="1">
      <alignment horizontal="center" vertical="center" wrapText="1"/>
    </xf>
    <xf numFmtId="38" fontId="8" fillId="2" borderId="3" xfId="0" applyNumberFormat="1" applyFont="1" applyFill="1" applyBorder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Continuous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Continuous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Continuous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3" fontId="1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3" fontId="13" fillId="7" borderId="2" xfId="0" applyNumberFormat="1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3" fontId="13" fillId="9" borderId="2" xfId="0" applyNumberFormat="1" applyFont="1" applyFill="1" applyBorder="1" applyAlignment="1">
      <alignment horizontal="center" vertical="center" wrapText="1"/>
    </xf>
    <xf numFmtId="3" fontId="13" fillId="9" borderId="3" xfId="0" applyNumberFormat="1" applyFont="1" applyFill="1" applyBorder="1" applyAlignment="1">
      <alignment horizontal="center" vertical="center" wrapText="1"/>
    </xf>
    <xf numFmtId="3" fontId="1" fillId="8" borderId="2" xfId="0" applyNumberFormat="1" applyFont="1" applyFill="1" applyBorder="1" applyAlignment="1">
      <alignment horizontal="center" vertical="center" wrapText="1"/>
    </xf>
    <xf numFmtId="3" fontId="1" fillId="8" borderId="3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Continuous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0" fontId="17" fillId="8" borderId="21" xfId="0" applyFont="1" applyFill="1" applyBorder="1" applyAlignment="1">
      <alignment vertical="center" wrapText="1"/>
    </xf>
    <xf numFmtId="0" fontId="13" fillId="8" borderId="21" xfId="0" applyFont="1" applyFill="1" applyBorder="1" applyAlignment="1">
      <alignment horizontal="center" vertical="center" wrapText="1"/>
    </xf>
    <xf numFmtId="3" fontId="17" fillId="7" borderId="5" xfId="0" applyNumberFormat="1" applyFont="1" applyFill="1" applyBorder="1" applyAlignment="1">
      <alignment horizontal="center" vertical="center" wrapText="1"/>
    </xf>
    <xf numFmtId="3" fontId="17" fillId="7" borderId="8" xfId="0" applyNumberFormat="1" applyFont="1" applyFill="1" applyBorder="1" applyAlignment="1">
      <alignment horizontal="center" vertical="center" wrapText="1"/>
    </xf>
    <xf numFmtId="3" fontId="14" fillId="2" borderId="24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Continuous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3" fontId="13" fillId="10" borderId="2" xfId="0" applyNumberFormat="1" applyFont="1" applyFill="1" applyBorder="1" applyAlignment="1">
      <alignment horizontal="center" vertical="center" wrapText="1"/>
    </xf>
    <xf numFmtId="3" fontId="13" fillId="10" borderId="3" xfId="0" applyNumberFormat="1" applyFont="1" applyFill="1" applyBorder="1" applyAlignment="1">
      <alignment horizontal="center" vertical="center" wrapText="1"/>
    </xf>
    <xf numFmtId="3" fontId="13" fillId="7" borderId="26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7" fillId="11" borderId="5" xfId="0" applyNumberFormat="1" applyFont="1" applyFill="1" applyBorder="1" applyAlignment="1">
      <alignment horizontal="center" vertical="center" wrapText="1"/>
    </xf>
    <xf numFmtId="3" fontId="17" fillId="11" borderId="8" xfId="0" applyNumberFormat="1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677D-FE01-4E04-9BF8-5F086E6DE191}">
  <sheetPr>
    <tabColor rgb="FFFFC000"/>
    <pageSetUpPr fitToPage="1"/>
  </sheetPr>
  <dimension ref="A1:E34"/>
  <sheetViews>
    <sheetView showGridLines="0" tabSelected="1" topLeftCell="A22" workbookViewId="0">
      <selection activeCell="B35" sqref="B35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6.855468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114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70011136811.949997</v>
      </c>
      <c r="E4" s="30">
        <v>256652</v>
      </c>
    </row>
    <row r="5" spans="1:5" ht="19.5" x14ac:dyDescent="0.2">
      <c r="A5" s="83"/>
      <c r="B5" s="23" t="s">
        <v>8</v>
      </c>
      <c r="C5" s="23" t="s">
        <v>49</v>
      </c>
      <c r="D5" s="24">
        <v>30885804.68</v>
      </c>
      <c r="E5" s="30">
        <v>294</v>
      </c>
    </row>
    <row r="6" spans="1:5" ht="19.5" x14ac:dyDescent="0.2">
      <c r="A6" s="83"/>
      <c r="B6" s="23" t="s">
        <v>9</v>
      </c>
      <c r="C6" s="23" t="s">
        <v>49</v>
      </c>
      <c r="D6" s="24">
        <v>9135666805.0499992</v>
      </c>
      <c r="E6" s="30">
        <v>60326</v>
      </c>
    </row>
    <row r="7" spans="1:5" ht="19.5" x14ac:dyDescent="0.2">
      <c r="A7" s="83"/>
      <c r="B7" s="23" t="s">
        <v>9</v>
      </c>
      <c r="C7" s="23" t="s">
        <v>51</v>
      </c>
      <c r="D7" s="24">
        <v>648164575.11000001</v>
      </c>
      <c r="E7" s="30">
        <v>4456</v>
      </c>
    </row>
    <row r="8" spans="1:5" ht="19.5" x14ac:dyDescent="0.2">
      <c r="A8" s="84"/>
      <c r="B8" s="23" t="s">
        <v>9</v>
      </c>
      <c r="C8" s="23" t="s">
        <v>52</v>
      </c>
      <c r="D8" s="24">
        <v>17552140659.259998</v>
      </c>
      <c r="E8" s="30">
        <v>110901</v>
      </c>
    </row>
    <row r="9" spans="1:5" ht="19.5" x14ac:dyDescent="0.2">
      <c r="A9" s="84"/>
      <c r="B9" s="23" t="s">
        <v>9</v>
      </c>
      <c r="C9" s="23" t="s">
        <v>53</v>
      </c>
      <c r="D9" s="24">
        <v>23919043260.779999</v>
      </c>
      <c r="E9" s="30">
        <v>156030</v>
      </c>
    </row>
    <row r="10" spans="1:5" ht="19.5" x14ac:dyDescent="0.2">
      <c r="A10" s="84"/>
      <c r="B10" s="23" t="s">
        <v>11</v>
      </c>
      <c r="C10" s="23" t="s">
        <v>81</v>
      </c>
      <c r="D10" s="24">
        <v>36085000</v>
      </c>
      <c r="E10" s="30">
        <v>1001</v>
      </c>
    </row>
    <row r="11" spans="1:5" ht="18" customHeight="1" x14ac:dyDescent="0.2">
      <c r="A11" s="84"/>
      <c r="B11" s="23" t="s">
        <v>11</v>
      </c>
      <c r="C11" s="23" t="s">
        <v>115</v>
      </c>
      <c r="D11" s="24">
        <v>30525000</v>
      </c>
      <c r="E11" s="30">
        <v>463</v>
      </c>
    </row>
    <row r="12" spans="1:5" ht="19.5" customHeight="1" x14ac:dyDescent="0.2">
      <c r="A12" s="85" t="s">
        <v>63</v>
      </c>
      <c r="B12" s="86"/>
      <c r="C12" s="86"/>
      <c r="D12" s="9">
        <f>SUM(D4:D11)</f>
        <v>121363647916.82999</v>
      </c>
      <c r="E12" s="8">
        <f>SUM(E4:E11)</f>
        <v>590123</v>
      </c>
    </row>
    <row r="13" spans="1:5" ht="19.5" x14ac:dyDescent="0.2">
      <c r="A13" s="87" t="s">
        <v>34</v>
      </c>
      <c r="B13" s="59" t="s">
        <v>94</v>
      </c>
      <c r="C13" s="27" t="s">
        <v>122</v>
      </c>
      <c r="D13" s="28">
        <v>632798959.88</v>
      </c>
      <c r="E13" s="36">
        <v>0</v>
      </c>
    </row>
    <row r="14" spans="1:5" ht="19.5" x14ac:dyDescent="0.2">
      <c r="A14" s="88"/>
      <c r="B14" s="59" t="s">
        <v>94</v>
      </c>
      <c r="C14" s="27" t="s">
        <v>123</v>
      </c>
      <c r="D14" s="28">
        <v>1667820605.8800001</v>
      </c>
      <c r="E14" s="36">
        <v>0</v>
      </c>
    </row>
    <row r="15" spans="1:5" ht="19.5" x14ac:dyDescent="0.2">
      <c r="A15" s="88"/>
      <c r="B15" s="59" t="s">
        <v>15</v>
      </c>
      <c r="C15" s="27" t="s">
        <v>124</v>
      </c>
      <c r="D15" s="28">
        <v>257973306.05000001</v>
      </c>
      <c r="E15" s="36">
        <v>0</v>
      </c>
    </row>
    <row r="16" spans="1:5" ht="19.5" x14ac:dyDescent="0.2">
      <c r="A16" s="88"/>
      <c r="B16" s="59" t="s">
        <v>15</v>
      </c>
      <c r="C16" s="27" t="s">
        <v>122</v>
      </c>
      <c r="D16" s="28">
        <v>782493466.63</v>
      </c>
      <c r="E16" s="36">
        <v>0</v>
      </c>
    </row>
    <row r="17" spans="1:5" ht="19.5" x14ac:dyDescent="0.2">
      <c r="A17" s="88"/>
      <c r="B17" s="59" t="s">
        <v>15</v>
      </c>
      <c r="C17" s="27" t="s">
        <v>123</v>
      </c>
      <c r="D17" s="28">
        <v>112874056.04000001</v>
      </c>
      <c r="E17" s="36">
        <v>0</v>
      </c>
    </row>
    <row r="18" spans="1:5" ht="19.5" customHeight="1" x14ac:dyDescent="0.2">
      <c r="A18" s="89" t="s">
        <v>18</v>
      </c>
      <c r="B18" s="90"/>
      <c r="C18" s="90"/>
      <c r="D18" s="10">
        <f>SUM(D13:D17)</f>
        <v>3453960394.4800005</v>
      </c>
      <c r="E18" s="11">
        <f>SUM(E13:E17)</f>
        <v>0</v>
      </c>
    </row>
    <row r="19" spans="1:5" ht="19.5" customHeight="1" x14ac:dyDescent="0.2">
      <c r="A19" s="69" t="s">
        <v>85</v>
      </c>
      <c r="B19" s="52" t="s">
        <v>108</v>
      </c>
      <c r="C19" s="25" t="s">
        <v>116</v>
      </c>
      <c r="D19" s="26">
        <v>22260000</v>
      </c>
      <c r="E19" s="45">
        <v>0</v>
      </c>
    </row>
    <row r="20" spans="1:5" ht="19.5" customHeight="1" x14ac:dyDescent="0.2">
      <c r="A20" s="70"/>
      <c r="B20" s="52" t="s">
        <v>105</v>
      </c>
      <c r="C20" s="25" t="s">
        <v>117</v>
      </c>
      <c r="D20" s="26">
        <v>22781297.440000001</v>
      </c>
      <c r="E20" s="53">
        <v>0</v>
      </c>
    </row>
    <row r="21" spans="1:5" ht="18.75" customHeight="1" x14ac:dyDescent="0.2">
      <c r="A21" s="70"/>
      <c r="B21" s="52" t="s">
        <v>105</v>
      </c>
      <c r="C21" s="25" t="s">
        <v>118</v>
      </c>
      <c r="D21" s="26">
        <v>2067375.88</v>
      </c>
      <c r="E21" s="53">
        <v>0</v>
      </c>
    </row>
    <row r="22" spans="1:5" ht="18.75" customHeight="1" x14ac:dyDescent="0.2">
      <c r="A22" s="70"/>
      <c r="B22" s="52" t="s">
        <v>91</v>
      </c>
      <c r="C22" s="25" t="s">
        <v>119</v>
      </c>
      <c r="D22" s="26">
        <v>509116525.01999998</v>
      </c>
      <c r="E22" s="53">
        <v>0</v>
      </c>
    </row>
    <row r="23" spans="1:5" ht="19.5" customHeight="1" x14ac:dyDescent="0.2">
      <c r="A23" s="70"/>
      <c r="B23" s="52" t="s">
        <v>28</v>
      </c>
      <c r="C23" s="25" t="s">
        <v>120</v>
      </c>
      <c r="D23" s="26">
        <v>15403000</v>
      </c>
      <c r="E23" s="53">
        <v>0</v>
      </c>
    </row>
    <row r="24" spans="1:5" ht="19.5" customHeight="1" x14ac:dyDescent="0.2">
      <c r="A24" s="70"/>
      <c r="B24" s="52" t="s">
        <v>28</v>
      </c>
      <c r="C24" s="25" t="s">
        <v>121</v>
      </c>
      <c r="D24" s="26">
        <v>5730650.9100000001</v>
      </c>
      <c r="E24" s="53">
        <v>0</v>
      </c>
    </row>
    <row r="25" spans="1:5" ht="19.5" customHeight="1" x14ac:dyDescent="0.2">
      <c r="A25" s="70"/>
      <c r="B25" s="52" t="s">
        <v>28</v>
      </c>
      <c r="C25" s="25" t="s">
        <v>119</v>
      </c>
      <c r="D25" s="26">
        <v>660823783.97000003</v>
      </c>
      <c r="E25" s="53">
        <v>0</v>
      </c>
    </row>
    <row r="26" spans="1:5" ht="19.5" customHeight="1" x14ac:dyDescent="0.2">
      <c r="A26" s="71" t="s">
        <v>86</v>
      </c>
      <c r="B26" s="72"/>
      <c r="C26" s="72"/>
      <c r="D26" s="13">
        <f>SUM(D19:D25)</f>
        <v>1238182633.22</v>
      </c>
      <c r="E26" s="14">
        <f>SUM(E19:E25)</f>
        <v>0</v>
      </c>
    </row>
    <row r="27" spans="1:5" ht="26.25" customHeight="1" x14ac:dyDescent="0.2">
      <c r="A27" s="73" t="s">
        <v>42</v>
      </c>
      <c r="B27" s="25" t="s">
        <v>98</v>
      </c>
      <c r="C27" s="25" t="s">
        <v>49</v>
      </c>
      <c r="D27" s="26">
        <v>816030010.42999995</v>
      </c>
      <c r="E27" s="30">
        <v>2795</v>
      </c>
    </row>
    <row r="28" spans="1:5" ht="26.25" customHeight="1" x14ac:dyDescent="0.2">
      <c r="A28" s="74"/>
      <c r="B28" s="43" t="s">
        <v>98</v>
      </c>
      <c r="C28" s="43" t="s">
        <v>51</v>
      </c>
      <c r="D28" s="44">
        <v>483618106.5</v>
      </c>
      <c r="E28" s="42">
        <v>1456</v>
      </c>
    </row>
    <row r="29" spans="1:5" ht="26.25" customHeight="1" x14ac:dyDescent="0.2">
      <c r="A29" s="74"/>
      <c r="B29" s="43" t="s">
        <v>98</v>
      </c>
      <c r="C29" s="43" t="s">
        <v>52</v>
      </c>
      <c r="D29" s="44">
        <v>1722425407.45</v>
      </c>
      <c r="E29" s="66">
        <v>6042</v>
      </c>
    </row>
    <row r="30" spans="1:5" ht="26.25" customHeight="1" x14ac:dyDescent="0.2">
      <c r="A30" s="75"/>
      <c r="B30" s="43" t="s">
        <v>98</v>
      </c>
      <c r="C30" s="43" t="s">
        <v>53</v>
      </c>
      <c r="D30" s="44">
        <v>2159959763.9099998</v>
      </c>
      <c r="E30" s="42">
        <v>8451</v>
      </c>
    </row>
    <row r="31" spans="1:5" ht="19.5" customHeight="1" x14ac:dyDescent="0.2">
      <c r="A31" s="76" t="s">
        <v>59</v>
      </c>
      <c r="B31" s="77"/>
      <c r="C31" s="77"/>
      <c r="D31" s="39">
        <f>SUM(D27:D30)</f>
        <v>5182033288.29</v>
      </c>
      <c r="E31" s="65">
        <f>SUM(E27:E30)</f>
        <v>18744</v>
      </c>
    </row>
    <row r="32" spans="1:5" ht="19.5" customHeight="1" x14ac:dyDescent="0.2">
      <c r="A32" s="78" t="s">
        <v>19</v>
      </c>
      <c r="B32" s="78"/>
      <c r="C32" s="79"/>
      <c r="D32" s="15">
        <f>D12+D18+D26+D31</f>
        <v>131237824232.81998</v>
      </c>
      <c r="E32" s="15">
        <f>E12+E18+E26+E31</f>
        <v>608867</v>
      </c>
    </row>
    <row r="33" spans="1:5" x14ac:dyDescent="0.2">
      <c r="A33" s="6" t="s">
        <v>113</v>
      </c>
      <c r="D33" s="34"/>
      <c r="E33" s="34"/>
    </row>
    <row r="34" spans="1:5" x14ac:dyDescent="0.2">
      <c r="A34" s="6" t="s">
        <v>14</v>
      </c>
    </row>
  </sheetData>
  <mergeCells count="11">
    <mergeCell ref="A18:C18"/>
    <mergeCell ref="A1:E1"/>
    <mergeCell ref="A2:E2"/>
    <mergeCell ref="A4:A11"/>
    <mergeCell ref="A12:C12"/>
    <mergeCell ref="A13:A17"/>
    <mergeCell ref="A19:A25"/>
    <mergeCell ref="A26:C26"/>
    <mergeCell ref="A27:A30"/>
    <mergeCell ref="A31:C31"/>
    <mergeCell ref="A32:C32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E33"/>
  <sheetViews>
    <sheetView showGridLines="0" topLeftCell="A19" workbookViewId="0">
      <selection activeCell="D34" sqref="D34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58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customHeight="1" x14ac:dyDescent="0.2">
      <c r="A4" s="82" t="s">
        <v>35</v>
      </c>
      <c r="B4" s="23" t="s">
        <v>6</v>
      </c>
      <c r="C4" s="23" t="s">
        <v>45</v>
      </c>
      <c r="D4" s="24">
        <v>329988976.76999998</v>
      </c>
      <c r="E4" s="30">
        <v>2807</v>
      </c>
    </row>
    <row r="5" spans="1:5" x14ac:dyDescent="0.2">
      <c r="A5" s="84"/>
      <c r="B5" s="23" t="s">
        <v>6</v>
      </c>
      <c r="C5" s="23" t="s">
        <v>99</v>
      </c>
      <c r="D5" s="24">
        <v>16874639913.5</v>
      </c>
      <c r="E5" s="30">
        <v>160360</v>
      </c>
    </row>
    <row r="6" spans="1:5" ht="19.5" x14ac:dyDescent="0.2">
      <c r="A6" s="84"/>
      <c r="B6" s="23" t="s">
        <v>8</v>
      </c>
      <c r="C6" s="23" t="s">
        <v>99</v>
      </c>
      <c r="D6" s="24">
        <v>48540260.130000003</v>
      </c>
      <c r="E6" s="30">
        <v>1099</v>
      </c>
    </row>
    <row r="7" spans="1:5" ht="19.5" x14ac:dyDescent="0.2">
      <c r="A7" s="84"/>
      <c r="B7" s="23" t="s">
        <v>8</v>
      </c>
      <c r="C7" s="23" t="s">
        <v>47</v>
      </c>
      <c r="D7" s="24">
        <v>3619336.91</v>
      </c>
      <c r="E7" s="30">
        <v>429</v>
      </c>
    </row>
    <row r="8" spans="1:5" ht="18" customHeight="1" x14ac:dyDescent="0.2">
      <c r="A8" s="84"/>
      <c r="B8" s="23" t="s">
        <v>9</v>
      </c>
      <c r="C8" s="23" t="s">
        <v>48</v>
      </c>
      <c r="D8" s="24">
        <v>51900</v>
      </c>
      <c r="E8" s="30">
        <v>1</v>
      </c>
    </row>
    <row r="9" spans="1:5" ht="18" customHeight="1" x14ac:dyDescent="0.2">
      <c r="A9" s="84"/>
      <c r="B9" s="41" t="s">
        <v>9</v>
      </c>
      <c r="C9" s="41" t="s">
        <v>49</v>
      </c>
      <c r="D9" s="24">
        <v>99569102.469999999</v>
      </c>
      <c r="E9" s="30">
        <v>1144</v>
      </c>
    </row>
    <row r="10" spans="1:5" ht="18" customHeight="1" x14ac:dyDescent="0.2">
      <c r="A10" s="84"/>
      <c r="B10" s="23" t="s">
        <v>9</v>
      </c>
      <c r="C10" s="23" t="s">
        <v>50</v>
      </c>
      <c r="D10" s="24">
        <v>37296738.490000002</v>
      </c>
      <c r="E10" s="30">
        <v>1680</v>
      </c>
    </row>
    <row r="11" spans="1:5" ht="18" customHeight="1" x14ac:dyDescent="0.2">
      <c r="A11" s="84"/>
      <c r="B11" s="23" t="s">
        <v>9</v>
      </c>
      <c r="C11" s="23" t="s">
        <v>51</v>
      </c>
      <c r="D11" s="24">
        <v>3053047156.8499999</v>
      </c>
      <c r="E11" s="30">
        <v>37318</v>
      </c>
    </row>
    <row r="12" spans="1:5" ht="18" customHeight="1" x14ac:dyDescent="0.2">
      <c r="A12" s="84"/>
      <c r="B12" s="23" t="s">
        <v>9</v>
      </c>
      <c r="C12" s="23" t="s">
        <v>52</v>
      </c>
      <c r="D12" s="24">
        <v>16003930867.459999</v>
      </c>
      <c r="E12" s="30">
        <v>237631</v>
      </c>
    </row>
    <row r="13" spans="1:5" ht="18" customHeight="1" x14ac:dyDescent="0.2">
      <c r="A13" s="84"/>
      <c r="B13" s="23" t="s">
        <v>9</v>
      </c>
      <c r="C13" s="23" t="s">
        <v>53</v>
      </c>
      <c r="D13" s="24">
        <v>5510497740.54</v>
      </c>
      <c r="E13" s="30">
        <v>55530</v>
      </c>
    </row>
    <row r="14" spans="1:5" x14ac:dyDescent="0.2">
      <c r="A14" s="85" t="s">
        <v>13</v>
      </c>
      <c r="B14" s="86"/>
      <c r="C14" s="86"/>
      <c r="D14" s="9">
        <f>SUM(D4:D13)</f>
        <v>41961181993.120003</v>
      </c>
      <c r="E14" s="8">
        <f>SUM(E4:E13)</f>
        <v>497999</v>
      </c>
    </row>
    <row r="15" spans="1:5" ht="19.5" x14ac:dyDescent="0.2">
      <c r="A15" s="99" t="s">
        <v>97</v>
      </c>
      <c r="B15" s="23" t="s">
        <v>98</v>
      </c>
      <c r="C15" s="23" t="s">
        <v>49</v>
      </c>
      <c r="D15" s="24">
        <v>5039914028.96</v>
      </c>
      <c r="E15" s="30">
        <v>31845</v>
      </c>
    </row>
    <row r="16" spans="1:5" x14ac:dyDescent="0.2">
      <c r="A16" s="100"/>
      <c r="B16" s="23" t="s">
        <v>98</v>
      </c>
      <c r="C16" s="23" t="s">
        <v>51</v>
      </c>
      <c r="D16" s="24">
        <v>571315752.44000006</v>
      </c>
      <c r="E16" s="30">
        <v>3963</v>
      </c>
    </row>
    <row r="17" spans="1:5" x14ac:dyDescent="0.2">
      <c r="A17" s="101"/>
      <c r="B17" s="23" t="s">
        <v>98</v>
      </c>
      <c r="C17" s="23" t="s">
        <v>52</v>
      </c>
      <c r="D17" s="24">
        <v>524225315.80000001</v>
      </c>
      <c r="E17" s="30">
        <v>3156</v>
      </c>
    </row>
    <row r="18" spans="1:5" x14ac:dyDescent="0.2">
      <c r="A18" s="102" t="s">
        <v>96</v>
      </c>
      <c r="B18" s="103"/>
      <c r="C18" s="103"/>
      <c r="D18" s="63">
        <f>SUM(D15:D17)</f>
        <v>6135455097.1999998</v>
      </c>
      <c r="E18" s="64">
        <f>SUM(E15:E17)</f>
        <v>38964</v>
      </c>
    </row>
    <row r="19" spans="1:5" ht="19.5" customHeight="1" x14ac:dyDescent="0.2">
      <c r="A19" s="87" t="s">
        <v>34</v>
      </c>
      <c r="B19" s="27" t="s">
        <v>94</v>
      </c>
      <c r="C19" s="27" t="s">
        <v>101</v>
      </c>
      <c r="D19" s="28">
        <v>3561298.69</v>
      </c>
      <c r="E19" s="36">
        <v>0</v>
      </c>
    </row>
    <row r="20" spans="1:5" ht="19.5" customHeight="1" x14ac:dyDescent="0.2">
      <c r="A20" s="88"/>
      <c r="B20" s="27" t="s">
        <v>94</v>
      </c>
      <c r="C20" s="27" t="s">
        <v>64</v>
      </c>
      <c r="D20" s="28">
        <v>54088244</v>
      </c>
      <c r="E20" s="36">
        <v>0</v>
      </c>
    </row>
    <row r="21" spans="1:5" ht="19.5" customHeight="1" x14ac:dyDescent="0.2">
      <c r="A21" s="88"/>
      <c r="B21" s="27" t="s">
        <v>94</v>
      </c>
      <c r="C21" s="27" t="s">
        <v>55</v>
      </c>
      <c r="D21" s="28">
        <v>54604996.229999997</v>
      </c>
      <c r="E21" s="36">
        <v>0</v>
      </c>
    </row>
    <row r="22" spans="1:5" ht="19.5" customHeight="1" x14ac:dyDescent="0.2">
      <c r="A22" s="88"/>
      <c r="B22" s="27" t="s">
        <v>94</v>
      </c>
      <c r="C22" s="27" t="s">
        <v>56</v>
      </c>
      <c r="D22" s="28">
        <v>305361427.64999998</v>
      </c>
      <c r="E22" s="36">
        <v>0</v>
      </c>
    </row>
    <row r="23" spans="1:5" ht="29.25" x14ac:dyDescent="0.2">
      <c r="A23" s="88"/>
      <c r="B23" s="23" t="s">
        <v>95</v>
      </c>
      <c r="C23" s="23" t="s">
        <v>56</v>
      </c>
      <c r="D23" s="24">
        <v>234667981.21000001</v>
      </c>
      <c r="E23" s="30">
        <v>0</v>
      </c>
    </row>
    <row r="24" spans="1:5" ht="19.5" x14ac:dyDescent="0.2">
      <c r="A24" s="88"/>
      <c r="B24" s="23" t="s">
        <v>15</v>
      </c>
      <c r="C24" s="23" t="s">
        <v>55</v>
      </c>
      <c r="D24" s="24">
        <v>1436232148.05</v>
      </c>
      <c r="E24" s="30">
        <v>0</v>
      </c>
    </row>
    <row r="25" spans="1:5" ht="19.5" customHeight="1" x14ac:dyDescent="0.2">
      <c r="A25" s="88"/>
      <c r="B25" s="23" t="s">
        <v>15</v>
      </c>
      <c r="C25" s="23" t="s">
        <v>56</v>
      </c>
      <c r="D25" s="24">
        <v>38450746.409999996</v>
      </c>
      <c r="E25" s="30">
        <v>0</v>
      </c>
    </row>
    <row r="26" spans="1:5" x14ac:dyDescent="0.2">
      <c r="A26" s="89" t="s">
        <v>18</v>
      </c>
      <c r="B26" s="90"/>
      <c r="C26" s="90"/>
      <c r="D26" s="10">
        <f>SUM(D19:D25)</f>
        <v>2126966842.24</v>
      </c>
      <c r="E26" s="11">
        <f>SUM(E19:E25)</f>
        <v>0</v>
      </c>
    </row>
    <row r="27" spans="1:5" ht="31.5" customHeight="1" x14ac:dyDescent="0.2">
      <c r="A27" s="46" t="s">
        <v>85</v>
      </c>
      <c r="B27" s="25" t="s">
        <v>28</v>
      </c>
      <c r="C27" s="25" t="s">
        <v>57</v>
      </c>
      <c r="D27" s="26">
        <v>1064066737.53</v>
      </c>
      <c r="E27" s="45">
        <v>0</v>
      </c>
    </row>
    <row r="28" spans="1:5" ht="19.5" customHeight="1" x14ac:dyDescent="0.2">
      <c r="A28" s="71" t="s">
        <v>86</v>
      </c>
      <c r="B28" s="72"/>
      <c r="C28" s="72"/>
      <c r="D28" s="13">
        <f>SUM(D27:D27)</f>
        <v>1064066737.53</v>
      </c>
      <c r="E28" s="14">
        <f>SUM(E27:E27)</f>
        <v>0</v>
      </c>
    </row>
    <row r="29" spans="1:5" ht="21.75" customHeight="1" x14ac:dyDescent="0.2">
      <c r="A29" s="62" t="s">
        <v>36</v>
      </c>
      <c r="B29" s="51" t="s">
        <v>92</v>
      </c>
      <c r="C29" s="51" t="s">
        <v>46</v>
      </c>
      <c r="D29" s="49">
        <v>489103931.41000003</v>
      </c>
      <c r="E29" s="50">
        <v>9856</v>
      </c>
    </row>
    <row r="30" spans="1:5" x14ac:dyDescent="0.2">
      <c r="A30" s="96" t="s">
        <v>60</v>
      </c>
      <c r="B30" s="96"/>
      <c r="C30" s="97"/>
      <c r="D30" s="47">
        <f>SUM(D29:D29)</f>
        <v>489103931.41000003</v>
      </c>
      <c r="E30" s="48">
        <f>SUM(E29:E29)</f>
        <v>9856</v>
      </c>
    </row>
    <row r="31" spans="1:5" x14ac:dyDescent="0.2">
      <c r="A31" s="78" t="s">
        <v>19</v>
      </c>
      <c r="B31" s="78"/>
      <c r="C31" s="79"/>
      <c r="D31" s="15">
        <f>D14+D26+D28+D30+D18</f>
        <v>51776774601.5</v>
      </c>
      <c r="E31" s="16">
        <f>E14+E26+E28+E30+E18</f>
        <v>546819</v>
      </c>
    </row>
    <row r="32" spans="1:5" x14ac:dyDescent="0.2">
      <c r="A32" s="6" t="s">
        <v>110</v>
      </c>
      <c r="D32" s="34"/>
      <c r="E32" s="34"/>
    </row>
    <row r="33" spans="1:1" x14ac:dyDescent="0.2">
      <c r="A33" s="6" t="s">
        <v>14</v>
      </c>
    </row>
  </sheetData>
  <mergeCells count="11">
    <mergeCell ref="A31:C31"/>
    <mergeCell ref="A28:C28"/>
    <mergeCell ref="A19:A25"/>
    <mergeCell ref="A26:C26"/>
    <mergeCell ref="A1:E1"/>
    <mergeCell ref="A2:E2"/>
    <mergeCell ref="A4:A13"/>
    <mergeCell ref="A14:C14"/>
    <mergeCell ref="A30:C30"/>
    <mergeCell ref="A15:A17"/>
    <mergeCell ref="A18:C18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E30"/>
  <sheetViews>
    <sheetView showGridLines="0" topLeftCell="A16" workbookViewId="0">
      <selection activeCell="D35" sqref="D35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44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350371369.72000003</v>
      </c>
      <c r="E4" s="30">
        <v>3245</v>
      </c>
    </row>
    <row r="5" spans="1:5" x14ac:dyDescent="0.2">
      <c r="A5" s="105"/>
      <c r="B5" s="23" t="s">
        <v>6</v>
      </c>
      <c r="C5" s="23" t="s">
        <v>99</v>
      </c>
      <c r="D5" s="24">
        <v>14557208981.879999</v>
      </c>
      <c r="E5" s="30">
        <v>154746</v>
      </c>
    </row>
    <row r="6" spans="1:5" ht="19.5" x14ac:dyDescent="0.2">
      <c r="A6" s="105"/>
      <c r="B6" s="23" t="s">
        <v>8</v>
      </c>
      <c r="C6" s="23" t="s">
        <v>99</v>
      </c>
      <c r="D6" s="24">
        <v>59637613.630000003</v>
      </c>
      <c r="E6" s="30">
        <v>2064</v>
      </c>
    </row>
    <row r="7" spans="1:5" ht="19.5" x14ac:dyDescent="0.2">
      <c r="A7" s="105"/>
      <c r="B7" s="23" t="s">
        <v>8</v>
      </c>
      <c r="C7" s="23" t="s">
        <v>47</v>
      </c>
      <c r="D7" s="24">
        <v>30400659.789999999</v>
      </c>
      <c r="E7" s="30">
        <v>1190</v>
      </c>
    </row>
    <row r="8" spans="1:5" x14ac:dyDescent="0.2">
      <c r="A8" s="105"/>
      <c r="B8" s="23" t="s">
        <v>9</v>
      </c>
      <c r="C8" s="23"/>
      <c r="D8" s="24">
        <v>179000.13</v>
      </c>
      <c r="E8" s="30">
        <v>2</v>
      </c>
    </row>
    <row r="9" spans="1:5" ht="19.5" x14ac:dyDescent="0.2">
      <c r="A9" s="105"/>
      <c r="B9" s="23" t="s">
        <v>9</v>
      </c>
      <c r="C9" s="23" t="s">
        <v>48</v>
      </c>
      <c r="D9" s="24">
        <v>500944.14</v>
      </c>
      <c r="E9" s="30">
        <v>13</v>
      </c>
    </row>
    <row r="10" spans="1:5" ht="19.5" x14ac:dyDescent="0.2">
      <c r="A10" s="105"/>
      <c r="B10" s="23" t="s">
        <v>9</v>
      </c>
      <c r="C10" s="23" t="s">
        <v>49</v>
      </c>
      <c r="D10" s="24">
        <v>144570545.41</v>
      </c>
      <c r="E10" s="30">
        <v>1817</v>
      </c>
    </row>
    <row r="11" spans="1:5" ht="19.5" x14ac:dyDescent="0.2">
      <c r="A11" s="105"/>
      <c r="B11" s="23" t="s">
        <v>9</v>
      </c>
      <c r="C11" s="23" t="s">
        <v>50</v>
      </c>
      <c r="D11" s="24">
        <v>68172002.390000001</v>
      </c>
      <c r="E11" s="30">
        <v>3137</v>
      </c>
    </row>
    <row r="12" spans="1:5" ht="19.5" x14ac:dyDescent="0.2">
      <c r="A12" s="105"/>
      <c r="B12" s="23" t="s">
        <v>9</v>
      </c>
      <c r="C12" s="23" t="s">
        <v>51</v>
      </c>
      <c r="D12" s="24">
        <v>3027114151.98</v>
      </c>
      <c r="E12" s="30">
        <v>39740</v>
      </c>
    </row>
    <row r="13" spans="1:5" ht="19.5" x14ac:dyDescent="0.2">
      <c r="A13" s="105"/>
      <c r="B13" s="23" t="s">
        <v>9</v>
      </c>
      <c r="C13" s="23" t="s">
        <v>52</v>
      </c>
      <c r="D13" s="24">
        <v>15736830440.940001</v>
      </c>
      <c r="E13" s="30">
        <v>181103</v>
      </c>
    </row>
    <row r="14" spans="1:5" ht="19.5" x14ac:dyDescent="0.2">
      <c r="A14" s="105"/>
      <c r="B14" s="23" t="s">
        <v>9</v>
      </c>
      <c r="C14" s="23" t="s">
        <v>53</v>
      </c>
      <c r="D14" s="24">
        <v>5808588992.7799997</v>
      </c>
      <c r="E14" s="30">
        <v>62197</v>
      </c>
    </row>
    <row r="15" spans="1:5" ht="19.5" customHeight="1" x14ac:dyDescent="0.2">
      <c r="A15" s="85" t="s">
        <v>13</v>
      </c>
      <c r="B15" s="86"/>
      <c r="C15" s="86"/>
      <c r="D15" s="9">
        <f>SUM(D4:D14)</f>
        <v>39783574702.789993</v>
      </c>
      <c r="E15" s="8">
        <f>SUM(E4:E14)</f>
        <v>449254</v>
      </c>
    </row>
    <row r="16" spans="1:5" ht="19.5" customHeight="1" x14ac:dyDescent="0.2">
      <c r="A16" s="99" t="s">
        <v>97</v>
      </c>
      <c r="B16" s="23" t="s">
        <v>98</v>
      </c>
      <c r="C16" s="23" t="s">
        <v>49</v>
      </c>
      <c r="D16" s="24">
        <v>355396725.27999997</v>
      </c>
      <c r="E16" s="30">
        <v>2077</v>
      </c>
    </row>
    <row r="17" spans="1:5" ht="19.5" customHeight="1" x14ac:dyDescent="0.2">
      <c r="A17" s="100"/>
      <c r="B17" s="23" t="s">
        <v>98</v>
      </c>
      <c r="C17" s="23" t="s">
        <v>51</v>
      </c>
      <c r="D17" s="24">
        <v>31878048.699999999</v>
      </c>
      <c r="E17" s="30">
        <v>187</v>
      </c>
    </row>
    <row r="18" spans="1:5" ht="19.5" customHeight="1" x14ac:dyDescent="0.2">
      <c r="A18" s="101"/>
      <c r="B18" s="23" t="s">
        <v>98</v>
      </c>
      <c r="C18" s="23" t="s">
        <v>52</v>
      </c>
      <c r="D18" s="24">
        <v>407001848.86000001</v>
      </c>
      <c r="E18" s="30">
        <v>2386</v>
      </c>
    </row>
    <row r="19" spans="1:5" ht="19.5" customHeight="1" x14ac:dyDescent="0.2">
      <c r="A19" s="102" t="s">
        <v>96</v>
      </c>
      <c r="B19" s="103"/>
      <c r="C19" s="103"/>
      <c r="D19" s="63">
        <f>SUM(D16:D18)</f>
        <v>794276622.83999991</v>
      </c>
      <c r="E19" s="64">
        <f>SUM(E16:E18)</f>
        <v>4650</v>
      </c>
    </row>
    <row r="20" spans="1:5" ht="19.5" x14ac:dyDescent="0.2">
      <c r="A20" s="105" t="s">
        <v>34</v>
      </c>
      <c r="B20" s="27" t="s">
        <v>94</v>
      </c>
      <c r="C20" s="27" t="s">
        <v>54</v>
      </c>
      <c r="D20" s="28">
        <v>1334750</v>
      </c>
      <c r="E20" s="36">
        <v>0</v>
      </c>
    </row>
    <row r="21" spans="1:5" ht="19.5" x14ac:dyDescent="0.2">
      <c r="A21" s="105"/>
      <c r="B21" s="23" t="s">
        <v>94</v>
      </c>
      <c r="C21" s="23" t="s">
        <v>55</v>
      </c>
      <c r="D21" s="24">
        <v>2391827452.6799998</v>
      </c>
      <c r="E21" s="30">
        <v>0</v>
      </c>
    </row>
    <row r="22" spans="1:5" ht="19.5" x14ac:dyDescent="0.2">
      <c r="A22" s="105"/>
      <c r="B22" s="23" t="s">
        <v>94</v>
      </c>
      <c r="C22" s="23" t="s">
        <v>56</v>
      </c>
      <c r="D22" s="24">
        <v>1164287263.79</v>
      </c>
      <c r="E22" s="30">
        <v>0</v>
      </c>
    </row>
    <row r="23" spans="1:5" ht="19.5" x14ac:dyDescent="0.2">
      <c r="A23" s="105"/>
      <c r="B23" s="23" t="s">
        <v>15</v>
      </c>
      <c r="C23" s="23" t="s">
        <v>55</v>
      </c>
      <c r="D23" s="24">
        <v>1769359935.01</v>
      </c>
      <c r="E23" s="30">
        <v>0</v>
      </c>
    </row>
    <row r="24" spans="1:5" ht="19.5" x14ac:dyDescent="0.2">
      <c r="A24" s="105"/>
      <c r="B24" s="23" t="s">
        <v>15</v>
      </c>
      <c r="C24" s="23" t="s">
        <v>56</v>
      </c>
      <c r="D24" s="24">
        <v>896494508.32000005</v>
      </c>
      <c r="E24" s="30">
        <v>0</v>
      </c>
    </row>
    <row r="25" spans="1:5" ht="19.5" customHeight="1" x14ac:dyDescent="0.2">
      <c r="A25" s="89" t="s">
        <v>18</v>
      </c>
      <c r="B25" s="90"/>
      <c r="C25" s="90"/>
      <c r="D25" s="10">
        <f>SUM(D20:D24)</f>
        <v>6223303909.7999992</v>
      </c>
      <c r="E25" s="11">
        <f>SUM(E20:E24)</f>
        <v>0</v>
      </c>
    </row>
    <row r="26" spans="1:5" ht="32.25" customHeight="1" x14ac:dyDescent="0.2">
      <c r="A26" s="38" t="s">
        <v>85</v>
      </c>
      <c r="B26" s="25" t="s">
        <v>28</v>
      </c>
      <c r="C26" s="25" t="s">
        <v>57</v>
      </c>
      <c r="D26" s="26">
        <v>6928388633.8400002</v>
      </c>
      <c r="E26" s="31">
        <v>0</v>
      </c>
    </row>
    <row r="27" spans="1:5" ht="19.5" customHeight="1" x14ac:dyDescent="0.2">
      <c r="A27" s="71" t="s">
        <v>86</v>
      </c>
      <c r="B27" s="72"/>
      <c r="C27" s="72"/>
      <c r="D27" s="13">
        <f>SUM(D26:D26)</f>
        <v>6928388633.8400002</v>
      </c>
      <c r="E27" s="14">
        <f>SUM(E26:E26)</f>
        <v>0</v>
      </c>
    </row>
    <row r="28" spans="1:5" ht="19.5" customHeight="1" x14ac:dyDescent="0.2">
      <c r="A28" s="78" t="s">
        <v>19</v>
      </c>
      <c r="B28" s="78"/>
      <c r="C28" s="79"/>
      <c r="D28" s="15">
        <f>D15+D25+D27+D19</f>
        <v>53729543869.269989</v>
      </c>
      <c r="E28" s="15">
        <f>E15+E25+E27+E19</f>
        <v>453904</v>
      </c>
    </row>
    <row r="29" spans="1:5" x14ac:dyDescent="0.2">
      <c r="A29" s="6" t="s">
        <v>110</v>
      </c>
      <c r="D29" s="34"/>
      <c r="E29" s="34"/>
    </row>
    <row r="30" spans="1:5" x14ac:dyDescent="0.2">
      <c r="A30" s="6" t="s">
        <v>14</v>
      </c>
    </row>
  </sheetData>
  <mergeCells count="10">
    <mergeCell ref="A27:C27"/>
    <mergeCell ref="A28:C28"/>
    <mergeCell ref="A1:E1"/>
    <mergeCell ref="A2:E2"/>
    <mergeCell ref="A4:A14"/>
    <mergeCell ref="A15:C15"/>
    <mergeCell ref="A20:A24"/>
    <mergeCell ref="A25:C25"/>
    <mergeCell ref="A16:A18"/>
    <mergeCell ref="A19:C19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  <pageSetUpPr fitToPage="1"/>
  </sheetPr>
  <dimension ref="A1:E34"/>
  <sheetViews>
    <sheetView showGridLines="0" topLeftCell="A25" workbookViewId="0">
      <selection activeCell="D35" sqref="D35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43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368258306.67000002</v>
      </c>
      <c r="E4" s="30">
        <v>3800</v>
      </c>
    </row>
    <row r="5" spans="1:5" x14ac:dyDescent="0.2">
      <c r="A5" s="105"/>
      <c r="B5" s="23" t="s">
        <v>6</v>
      </c>
      <c r="C5" s="23" t="s">
        <v>99</v>
      </c>
      <c r="D5" s="24">
        <v>15990660755.690001</v>
      </c>
      <c r="E5" s="30">
        <v>191992</v>
      </c>
    </row>
    <row r="6" spans="1:5" ht="19.5" x14ac:dyDescent="0.2">
      <c r="A6" s="105"/>
      <c r="B6" s="23" t="s">
        <v>7</v>
      </c>
      <c r="C6" s="23" t="s">
        <v>46</v>
      </c>
      <c r="D6" s="24">
        <v>100371005.04000001</v>
      </c>
      <c r="E6" s="30">
        <v>3947</v>
      </c>
    </row>
    <row r="7" spans="1:5" ht="19.5" x14ac:dyDescent="0.2">
      <c r="A7" s="105"/>
      <c r="B7" s="23" t="s">
        <v>8</v>
      </c>
      <c r="C7" s="23" t="s">
        <v>99</v>
      </c>
      <c r="D7" s="24">
        <v>1794819.89</v>
      </c>
      <c r="E7" s="30">
        <v>21</v>
      </c>
    </row>
    <row r="8" spans="1:5" ht="19.5" x14ac:dyDescent="0.2">
      <c r="A8" s="105"/>
      <c r="B8" s="23" t="s">
        <v>8</v>
      </c>
      <c r="C8" s="23" t="s">
        <v>46</v>
      </c>
      <c r="D8" s="24">
        <v>619881.38</v>
      </c>
      <c r="E8" s="30">
        <v>8</v>
      </c>
    </row>
    <row r="9" spans="1:5" ht="19.5" x14ac:dyDescent="0.2">
      <c r="A9" s="105"/>
      <c r="B9" s="23" t="s">
        <v>9</v>
      </c>
      <c r="C9" s="23" t="s">
        <v>48</v>
      </c>
      <c r="D9" s="24">
        <v>1014505.38</v>
      </c>
      <c r="E9" s="30">
        <v>26</v>
      </c>
    </row>
    <row r="10" spans="1:5" ht="19.5" x14ac:dyDescent="0.2">
      <c r="A10" s="105"/>
      <c r="B10" s="23" t="s">
        <v>9</v>
      </c>
      <c r="C10" s="23" t="s">
        <v>49</v>
      </c>
      <c r="D10" s="24">
        <v>158790423.19</v>
      </c>
      <c r="E10" s="30">
        <v>2103</v>
      </c>
    </row>
    <row r="11" spans="1:5" ht="19.5" x14ac:dyDescent="0.2">
      <c r="A11" s="105"/>
      <c r="B11" s="23" t="s">
        <v>9</v>
      </c>
      <c r="C11" s="23" t="s">
        <v>50</v>
      </c>
      <c r="D11" s="24">
        <v>52976277.899999999</v>
      </c>
      <c r="E11" s="30">
        <v>2524</v>
      </c>
    </row>
    <row r="12" spans="1:5" ht="19.5" x14ac:dyDescent="0.2">
      <c r="A12" s="105"/>
      <c r="B12" s="23" t="s">
        <v>9</v>
      </c>
      <c r="C12" s="23" t="s">
        <v>51</v>
      </c>
      <c r="D12" s="24">
        <v>2653402651.0999999</v>
      </c>
      <c r="E12" s="30">
        <v>38008</v>
      </c>
    </row>
    <row r="13" spans="1:5" ht="19.5" x14ac:dyDescent="0.2">
      <c r="A13" s="105"/>
      <c r="B13" s="23" t="s">
        <v>9</v>
      </c>
      <c r="C13" s="23" t="s">
        <v>52</v>
      </c>
      <c r="D13" s="24">
        <v>12474858060.18</v>
      </c>
      <c r="E13" s="30">
        <v>154768</v>
      </c>
    </row>
    <row r="14" spans="1:5" ht="19.5" x14ac:dyDescent="0.2">
      <c r="A14" s="105"/>
      <c r="B14" s="23" t="s">
        <v>9</v>
      </c>
      <c r="C14" s="23" t="s">
        <v>53</v>
      </c>
      <c r="D14" s="24">
        <v>5490161443.1099997</v>
      </c>
      <c r="E14" s="30">
        <v>64823</v>
      </c>
    </row>
    <row r="15" spans="1:5" ht="19.5" customHeight="1" x14ac:dyDescent="0.2">
      <c r="A15" s="85" t="s">
        <v>13</v>
      </c>
      <c r="B15" s="86"/>
      <c r="C15" s="86"/>
      <c r="D15" s="9">
        <f>SUM(D4:D14)</f>
        <v>37292908129.529999</v>
      </c>
      <c r="E15" s="8">
        <f>SUM(E4:E14)</f>
        <v>462020</v>
      </c>
    </row>
    <row r="16" spans="1:5" ht="19.5" customHeight="1" x14ac:dyDescent="0.2">
      <c r="A16" s="99" t="s">
        <v>97</v>
      </c>
      <c r="B16" s="23" t="s">
        <v>98</v>
      </c>
      <c r="C16" s="23" t="s">
        <v>49</v>
      </c>
      <c r="D16" s="24">
        <v>26795844.140000001</v>
      </c>
      <c r="E16" s="30">
        <v>185</v>
      </c>
    </row>
    <row r="17" spans="1:5" ht="19.5" customHeight="1" x14ac:dyDescent="0.2">
      <c r="A17" s="100"/>
      <c r="B17" s="23" t="s">
        <v>98</v>
      </c>
      <c r="C17" s="23" t="s">
        <v>51</v>
      </c>
      <c r="D17" s="24">
        <v>1868070.81</v>
      </c>
      <c r="E17" s="30">
        <v>11</v>
      </c>
    </row>
    <row r="18" spans="1:5" ht="19.5" customHeight="1" x14ac:dyDescent="0.2">
      <c r="A18" s="101"/>
      <c r="B18" s="23" t="s">
        <v>98</v>
      </c>
      <c r="C18" s="23" t="s">
        <v>52</v>
      </c>
      <c r="D18" s="24">
        <v>171028043.78</v>
      </c>
      <c r="E18" s="30">
        <v>1034</v>
      </c>
    </row>
    <row r="19" spans="1:5" ht="19.5" customHeight="1" x14ac:dyDescent="0.2">
      <c r="A19" s="102" t="s">
        <v>96</v>
      </c>
      <c r="B19" s="103"/>
      <c r="C19" s="103"/>
      <c r="D19" s="63">
        <f>SUM(D16:D18)</f>
        <v>199691958.72999999</v>
      </c>
      <c r="E19" s="64">
        <f>SUM(E16:E18)</f>
        <v>1230</v>
      </c>
    </row>
    <row r="20" spans="1:5" ht="19.5" x14ac:dyDescent="0.2">
      <c r="A20" s="105" t="s">
        <v>34</v>
      </c>
      <c r="B20" s="27" t="s">
        <v>94</v>
      </c>
      <c r="C20" s="27" t="s">
        <v>54</v>
      </c>
      <c r="D20" s="28">
        <v>7924577.7199999997</v>
      </c>
      <c r="E20" s="36">
        <v>0</v>
      </c>
    </row>
    <row r="21" spans="1:5" ht="19.5" x14ac:dyDescent="0.2">
      <c r="A21" s="105"/>
      <c r="B21" s="23" t="s">
        <v>94</v>
      </c>
      <c r="C21" s="23" t="s">
        <v>101</v>
      </c>
      <c r="D21" s="24">
        <v>22933770.699999999</v>
      </c>
      <c r="E21" s="30">
        <v>0</v>
      </c>
    </row>
    <row r="22" spans="1:5" ht="19.5" x14ac:dyDescent="0.2">
      <c r="A22" s="105"/>
      <c r="B22" s="23" t="s">
        <v>94</v>
      </c>
      <c r="C22" s="23" t="s">
        <v>64</v>
      </c>
      <c r="D22" s="24">
        <v>338387962.69</v>
      </c>
      <c r="E22" s="30">
        <v>0</v>
      </c>
    </row>
    <row r="23" spans="1:5" ht="19.5" x14ac:dyDescent="0.2">
      <c r="A23" s="105"/>
      <c r="B23" s="23" t="s">
        <v>94</v>
      </c>
      <c r="C23" s="23" t="s">
        <v>55</v>
      </c>
      <c r="D23" s="24">
        <v>295282422.63999999</v>
      </c>
      <c r="E23" s="30">
        <v>0</v>
      </c>
    </row>
    <row r="24" spans="1:5" ht="19.5" x14ac:dyDescent="0.2">
      <c r="A24" s="105"/>
      <c r="B24" s="23" t="s">
        <v>94</v>
      </c>
      <c r="C24" s="23" t="s">
        <v>56</v>
      </c>
      <c r="D24" s="24">
        <v>1034312494.97</v>
      </c>
      <c r="E24" s="30">
        <v>0</v>
      </c>
    </row>
    <row r="25" spans="1:5" ht="29.25" x14ac:dyDescent="0.2">
      <c r="A25" s="105"/>
      <c r="B25" s="23" t="s">
        <v>95</v>
      </c>
      <c r="C25" s="23" t="s">
        <v>56</v>
      </c>
      <c r="D25" s="24">
        <v>74748240.579999998</v>
      </c>
      <c r="E25" s="30">
        <v>0</v>
      </c>
    </row>
    <row r="26" spans="1:5" ht="19.5" x14ac:dyDescent="0.2">
      <c r="A26" s="105"/>
      <c r="B26" s="23" t="s">
        <v>15</v>
      </c>
      <c r="C26" s="23" t="s">
        <v>72</v>
      </c>
      <c r="D26" s="24">
        <v>804632171.98000002</v>
      </c>
      <c r="E26" s="30">
        <v>0</v>
      </c>
    </row>
    <row r="27" spans="1:5" ht="19.5" customHeight="1" x14ac:dyDescent="0.2">
      <c r="A27" s="105"/>
      <c r="B27" s="41" t="s">
        <v>15</v>
      </c>
      <c r="C27" s="23" t="s">
        <v>55</v>
      </c>
      <c r="D27" s="24">
        <v>774807527.63999999</v>
      </c>
      <c r="E27" s="30">
        <v>0</v>
      </c>
    </row>
    <row r="28" spans="1:5" ht="19.5" x14ac:dyDescent="0.2">
      <c r="A28" s="105"/>
      <c r="B28" s="23" t="s">
        <v>15</v>
      </c>
      <c r="C28" s="23" t="s">
        <v>56</v>
      </c>
      <c r="D28" s="24">
        <v>1359637816.8699999</v>
      </c>
      <c r="E28" s="30">
        <v>0</v>
      </c>
    </row>
    <row r="29" spans="1:5" ht="19.5" customHeight="1" x14ac:dyDescent="0.2">
      <c r="A29" s="89" t="s">
        <v>18</v>
      </c>
      <c r="B29" s="90"/>
      <c r="C29" s="90"/>
      <c r="D29" s="10">
        <f>SUM(D20:D28)</f>
        <v>4712666985.789999</v>
      </c>
      <c r="E29" s="11">
        <f>SUM(E20:E28)</f>
        <v>0</v>
      </c>
    </row>
    <row r="30" spans="1:5" ht="42.75" customHeight="1" x14ac:dyDescent="0.2">
      <c r="A30" s="38" t="s">
        <v>85</v>
      </c>
      <c r="B30" s="25" t="s">
        <v>28</v>
      </c>
      <c r="C30" s="25" t="s">
        <v>57</v>
      </c>
      <c r="D30" s="26">
        <v>5332588427.4399996</v>
      </c>
      <c r="E30" s="31">
        <v>0</v>
      </c>
    </row>
    <row r="31" spans="1:5" ht="19.5" customHeight="1" x14ac:dyDescent="0.2">
      <c r="A31" s="71" t="s">
        <v>86</v>
      </c>
      <c r="B31" s="72"/>
      <c r="C31" s="72"/>
      <c r="D31" s="13">
        <f>SUM(D30:D30)</f>
        <v>5332588427.4399996</v>
      </c>
      <c r="E31" s="14">
        <f>SUM(E30:E30)</f>
        <v>0</v>
      </c>
    </row>
    <row r="32" spans="1:5" ht="19.5" customHeight="1" x14ac:dyDescent="0.2">
      <c r="A32" s="78" t="s">
        <v>19</v>
      </c>
      <c r="B32" s="78"/>
      <c r="C32" s="79"/>
      <c r="D32" s="15">
        <f>D15+D29+D31+D19</f>
        <v>47537855501.490005</v>
      </c>
      <c r="E32" s="15">
        <f>E15+E29+E31+E19</f>
        <v>463250</v>
      </c>
    </row>
    <row r="33" spans="1:5" x14ac:dyDescent="0.2">
      <c r="A33" s="6" t="s">
        <v>110</v>
      </c>
      <c r="D33" s="34"/>
      <c r="E33" s="34"/>
    </row>
    <row r="34" spans="1:5" x14ac:dyDescent="0.2">
      <c r="A34" s="6" t="s">
        <v>14</v>
      </c>
    </row>
  </sheetData>
  <mergeCells count="10">
    <mergeCell ref="A31:C31"/>
    <mergeCell ref="A32:C32"/>
    <mergeCell ref="A1:E1"/>
    <mergeCell ref="A2:E2"/>
    <mergeCell ref="A4:A14"/>
    <mergeCell ref="A15:C15"/>
    <mergeCell ref="A20:A28"/>
    <mergeCell ref="A29:C29"/>
    <mergeCell ref="A16:A18"/>
    <mergeCell ref="A19:C19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  <pageSetUpPr fitToPage="1"/>
  </sheetPr>
  <dimension ref="A1:E33"/>
  <sheetViews>
    <sheetView showGridLines="0" topLeftCell="A25" workbookViewId="0">
      <selection activeCell="C38" sqref="C38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41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315558283.76999998</v>
      </c>
      <c r="E4" s="30">
        <v>4027</v>
      </c>
    </row>
    <row r="5" spans="1:5" x14ac:dyDescent="0.2">
      <c r="A5" s="105"/>
      <c r="B5" s="23" t="s">
        <v>6</v>
      </c>
      <c r="C5" s="23" t="s">
        <v>99</v>
      </c>
      <c r="D5" s="24">
        <v>15625343610.98</v>
      </c>
      <c r="E5" s="30">
        <v>225037</v>
      </c>
    </row>
    <row r="6" spans="1:5" ht="19.5" x14ac:dyDescent="0.2">
      <c r="A6" s="105"/>
      <c r="B6" s="23" t="s">
        <v>7</v>
      </c>
      <c r="C6" s="23" t="s">
        <v>46</v>
      </c>
      <c r="D6" s="24">
        <v>79281460.560000002</v>
      </c>
      <c r="E6" s="30">
        <v>4247</v>
      </c>
    </row>
    <row r="7" spans="1:5" ht="19.5" x14ac:dyDescent="0.2">
      <c r="A7" s="105"/>
      <c r="B7" s="23" t="s">
        <v>8</v>
      </c>
      <c r="C7" s="23" t="s">
        <v>99</v>
      </c>
      <c r="D7" s="24">
        <v>6181596.2199999997</v>
      </c>
      <c r="E7" s="30">
        <v>145</v>
      </c>
    </row>
    <row r="8" spans="1:5" ht="19.5" x14ac:dyDescent="0.2">
      <c r="A8" s="105"/>
      <c r="B8" s="23" t="s">
        <v>8</v>
      </c>
      <c r="C8" s="23" t="s">
        <v>46</v>
      </c>
      <c r="D8" s="24">
        <v>2825634.78</v>
      </c>
      <c r="E8" s="30">
        <v>44</v>
      </c>
    </row>
    <row r="9" spans="1:5" ht="19.5" x14ac:dyDescent="0.2">
      <c r="A9" s="105"/>
      <c r="B9" s="23" t="s">
        <v>9</v>
      </c>
      <c r="C9" s="23" t="s">
        <v>48</v>
      </c>
      <c r="D9" s="24">
        <v>2014310.09</v>
      </c>
      <c r="E9" s="30">
        <v>61</v>
      </c>
    </row>
    <row r="10" spans="1:5" ht="19.5" x14ac:dyDescent="0.2">
      <c r="A10" s="105"/>
      <c r="B10" s="23" t="s">
        <v>9</v>
      </c>
      <c r="C10" s="23" t="s">
        <v>49</v>
      </c>
      <c r="D10" s="24">
        <v>164272255.37</v>
      </c>
      <c r="E10" s="30">
        <v>2661</v>
      </c>
    </row>
    <row r="11" spans="1:5" ht="19.5" x14ac:dyDescent="0.2">
      <c r="A11" s="105"/>
      <c r="B11" s="23" t="s">
        <v>9</v>
      </c>
      <c r="C11" s="23" t="s">
        <v>50</v>
      </c>
      <c r="D11" s="24">
        <v>55581528.799999997</v>
      </c>
      <c r="E11" s="30">
        <v>3289</v>
      </c>
    </row>
    <row r="12" spans="1:5" ht="19.5" x14ac:dyDescent="0.2">
      <c r="A12" s="105"/>
      <c r="B12" s="23" t="s">
        <v>9</v>
      </c>
      <c r="C12" s="23" t="s">
        <v>51</v>
      </c>
      <c r="D12" s="24">
        <v>2697753959.52</v>
      </c>
      <c r="E12" s="30">
        <v>44343</v>
      </c>
    </row>
    <row r="13" spans="1:5" ht="19.5" x14ac:dyDescent="0.2">
      <c r="A13" s="105"/>
      <c r="B13" s="23" t="s">
        <v>9</v>
      </c>
      <c r="C13" s="23" t="s">
        <v>52</v>
      </c>
      <c r="D13" s="24">
        <v>8752087242.4099998</v>
      </c>
      <c r="E13" s="30">
        <v>118058</v>
      </c>
    </row>
    <row r="14" spans="1:5" ht="19.5" x14ac:dyDescent="0.2">
      <c r="A14" s="105"/>
      <c r="B14" s="23" t="s">
        <v>9</v>
      </c>
      <c r="C14" s="23" t="s">
        <v>53</v>
      </c>
      <c r="D14" s="24">
        <v>4688161162.1400003</v>
      </c>
      <c r="E14" s="30">
        <v>63167</v>
      </c>
    </row>
    <row r="15" spans="1:5" ht="19.5" x14ac:dyDescent="0.2">
      <c r="A15" s="105"/>
      <c r="B15" s="23" t="s">
        <v>11</v>
      </c>
      <c r="C15" s="23" t="s">
        <v>71</v>
      </c>
      <c r="D15" s="24">
        <v>334812232.74000001</v>
      </c>
      <c r="E15" s="30">
        <v>4467</v>
      </c>
    </row>
    <row r="16" spans="1:5" ht="19.5" customHeight="1" x14ac:dyDescent="0.2">
      <c r="A16" s="85" t="s">
        <v>13</v>
      </c>
      <c r="B16" s="86"/>
      <c r="C16" s="86"/>
      <c r="D16" s="9">
        <f>SUM(D4:D15)</f>
        <v>32723873277.380001</v>
      </c>
      <c r="E16" s="8">
        <f>SUM(E4:E15)</f>
        <v>469546</v>
      </c>
    </row>
    <row r="17" spans="1:5" ht="19.5" customHeight="1" x14ac:dyDescent="0.2">
      <c r="A17" s="99" t="s">
        <v>97</v>
      </c>
      <c r="B17" s="23" t="s">
        <v>98</v>
      </c>
      <c r="C17" s="23" t="s">
        <v>49</v>
      </c>
      <c r="D17" s="24">
        <v>26626412.670000002</v>
      </c>
      <c r="E17" s="30">
        <v>216</v>
      </c>
    </row>
    <row r="18" spans="1:5" ht="19.5" customHeight="1" x14ac:dyDescent="0.2">
      <c r="A18" s="101"/>
      <c r="B18" s="23" t="s">
        <v>98</v>
      </c>
      <c r="C18" s="23" t="s">
        <v>51</v>
      </c>
      <c r="D18" s="24">
        <v>631983.68000000005</v>
      </c>
      <c r="E18" s="30">
        <v>12</v>
      </c>
    </row>
    <row r="19" spans="1:5" ht="19.5" customHeight="1" x14ac:dyDescent="0.2">
      <c r="A19" s="102" t="s">
        <v>96</v>
      </c>
      <c r="B19" s="103"/>
      <c r="C19" s="103"/>
      <c r="D19" s="63">
        <f>SUM(D17:D18)</f>
        <v>27258396.350000001</v>
      </c>
      <c r="E19" s="64">
        <f>SUM(E17:E18)</f>
        <v>228</v>
      </c>
    </row>
    <row r="20" spans="1:5" ht="19.5" x14ac:dyDescent="0.2">
      <c r="A20" s="105" t="s">
        <v>34</v>
      </c>
      <c r="B20" s="27" t="s">
        <v>94</v>
      </c>
      <c r="C20" s="27" t="s">
        <v>64</v>
      </c>
      <c r="D20" s="28">
        <v>104709152.2</v>
      </c>
      <c r="E20" s="36">
        <v>0</v>
      </c>
    </row>
    <row r="21" spans="1:5" ht="29.25" x14ac:dyDescent="0.2">
      <c r="A21" s="105"/>
      <c r="B21" s="23" t="s">
        <v>95</v>
      </c>
      <c r="C21" s="23" t="s">
        <v>55</v>
      </c>
      <c r="D21" s="24">
        <v>151282195</v>
      </c>
      <c r="E21" s="30">
        <v>0</v>
      </c>
    </row>
    <row r="22" spans="1:5" ht="19.5" x14ac:dyDescent="0.2">
      <c r="A22" s="105"/>
      <c r="B22" s="23" t="s">
        <v>15</v>
      </c>
      <c r="C22" s="23" t="s">
        <v>72</v>
      </c>
      <c r="D22" s="24">
        <v>332193474.98000002</v>
      </c>
      <c r="E22" s="30">
        <v>0</v>
      </c>
    </row>
    <row r="23" spans="1:5" ht="19.5" x14ac:dyDescent="0.2">
      <c r="A23" s="105"/>
      <c r="B23" s="23" t="s">
        <v>15</v>
      </c>
      <c r="C23" s="23" t="s">
        <v>100</v>
      </c>
      <c r="D23" s="24">
        <v>1372719.93</v>
      </c>
      <c r="E23" s="30">
        <v>0</v>
      </c>
    </row>
    <row r="24" spans="1:5" ht="19.5" x14ac:dyDescent="0.2">
      <c r="A24" s="105"/>
      <c r="B24" s="23" t="s">
        <v>15</v>
      </c>
      <c r="C24" s="23" t="s">
        <v>73</v>
      </c>
      <c r="D24" s="24">
        <v>23087136.510000002</v>
      </c>
      <c r="E24" s="30">
        <v>0</v>
      </c>
    </row>
    <row r="25" spans="1:5" ht="19.5" x14ac:dyDescent="0.2">
      <c r="A25" s="105"/>
      <c r="B25" s="23" t="s">
        <v>15</v>
      </c>
      <c r="C25" s="23" t="s">
        <v>79</v>
      </c>
      <c r="D25" s="24">
        <v>50208991.899999999</v>
      </c>
      <c r="E25" s="30">
        <v>0</v>
      </c>
    </row>
    <row r="26" spans="1:5" ht="19.5" x14ac:dyDescent="0.2">
      <c r="A26" s="105"/>
      <c r="B26" s="23" t="s">
        <v>15</v>
      </c>
      <c r="C26" s="23" t="s">
        <v>55</v>
      </c>
      <c r="D26" s="24">
        <v>669760340.88999999</v>
      </c>
      <c r="E26" s="30">
        <v>0</v>
      </c>
    </row>
    <row r="27" spans="1:5" ht="19.5" x14ac:dyDescent="0.2">
      <c r="A27" s="105"/>
      <c r="B27" s="23" t="s">
        <v>15</v>
      </c>
      <c r="C27" s="23" t="s">
        <v>56</v>
      </c>
      <c r="D27" s="24">
        <v>708516659.70000005</v>
      </c>
      <c r="E27" s="30">
        <v>0</v>
      </c>
    </row>
    <row r="28" spans="1:5" ht="19.5" customHeight="1" x14ac:dyDescent="0.2">
      <c r="A28" s="89" t="s">
        <v>18</v>
      </c>
      <c r="B28" s="90"/>
      <c r="C28" s="90"/>
      <c r="D28" s="10">
        <f>SUM(D20:D27)</f>
        <v>2041130671.1099999</v>
      </c>
      <c r="E28" s="11">
        <f>SUM(E20:E27)</f>
        <v>0</v>
      </c>
    </row>
    <row r="29" spans="1:5" ht="39.75" customHeight="1" x14ac:dyDescent="0.2">
      <c r="A29" s="38" t="s">
        <v>85</v>
      </c>
      <c r="B29" s="25" t="s">
        <v>28</v>
      </c>
      <c r="C29" s="25" t="s">
        <v>57</v>
      </c>
      <c r="D29" s="26">
        <v>1933499030.3599999</v>
      </c>
      <c r="E29" s="31">
        <v>0</v>
      </c>
    </row>
    <row r="30" spans="1:5" ht="19.5" customHeight="1" x14ac:dyDescent="0.2">
      <c r="A30" s="71" t="s">
        <v>86</v>
      </c>
      <c r="B30" s="72"/>
      <c r="C30" s="72"/>
      <c r="D30" s="13">
        <f>SUM(D29:D29)</f>
        <v>1933499030.3599999</v>
      </c>
      <c r="E30" s="14">
        <f>SUM(E29:E29)</f>
        <v>0</v>
      </c>
    </row>
    <row r="31" spans="1:5" ht="19.5" customHeight="1" x14ac:dyDescent="0.2">
      <c r="A31" s="78" t="s">
        <v>19</v>
      </c>
      <c r="B31" s="78"/>
      <c r="C31" s="79"/>
      <c r="D31" s="15">
        <f>D16+D28+D30+D19</f>
        <v>36725761375.199997</v>
      </c>
      <c r="E31" s="15">
        <f>E16+E28+E30+E19</f>
        <v>469774</v>
      </c>
    </row>
    <row r="32" spans="1:5" x14ac:dyDescent="0.2">
      <c r="A32" s="6" t="s">
        <v>110</v>
      </c>
      <c r="D32" s="34"/>
      <c r="E32" s="34"/>
    </row>
    <row r="33" spans="1:1" x14ac:dyDescent="0.2">
      <c r="A33" s="6" t="s">
        <v>14</v>
      </c>
    </row>
  </sheetData>
  <mergeCells count="10">
    <mergeCell ref="A30:C30"/>
    <mergeCell ref="A31:C31"/>
    <mergeCell ref="A1:E1"/>
    <mergeCell ref="A2:E2"/>
    <mergeCell ref="A4:A15"/>
    <mergeCell ref="A16:C16"/>
    <mergeCell ref="A20:A27"/>
    <mergeCell ref="A28:C28"/>
    <mergeCell ref="A17:A18"/>
    <mergeCell ref="A19:C19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9"/>
    <pageSetUpPr fitToPage="1"/>
  </sheetPr>
  <dimension ref="A1:E34"/>
  <sheetViews>
    <sheetView showGridLines="0" topLeftCell="A22" workbookViewId="0">
      <selection activeCell="D37" sqref="D37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40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250527041.56999999</v>
      </c>
      <c r="E4" s="30">
        <v>3717</v>
      </c>
    </row>
    <row r="5" spans="1:5" x14ac:dyDescent="0.2">
      <c r="A5" s="105"/>
      <c r="B5" s="23" t="s">
        <v>6</v>
      </c>
      <c r="C5" s="23" t="s">
        <v>99</v>
      </c>
      <c r="D5" s="24">
        <v>12762197104.51</v>
      </c>
      <c r="E5" s="30">
        <v>183594</v>
      </c>
    </row>
    <row r="6" spans="1:5" ht="19.5" x14ac:dyDescent="0.2">
      <c r="A6" s="105"/>
      <c r="B6" s="23" t="s">
        <v>7</v>
      </c>
      <c r="C6" s="23" t="s">
        <v>46</v>
      </c>
      <c r="D6" s="24">
        <v>2939276.73</v>
      </c>
      <c r="E6" s="30">
        <v>100</v>
      </c>
    </row>
    <row r="7" spans="1:5" ht="19.5" x14ac:dyDescent="0.2">
      <c r="A7" s="105"/>
      <c r="B7" s="23" t="s">
        <v>8</v>
      </c>
      <c r="C7" s="23" t="s">
        <v>99</v>
      </c>
      <c r="D7" s="24">
        <v>8009307.3200000003</v>
      </c>
      <c r="E7" s="30">
        <v>224</v>
      </c>
    </row>
    <row r="8" spans="1:5" ht="19.5" x14ac:dyDescent="0.2">
      <c r="A8" s="105"/>
      <c r="B8" s="23" t="s">
        <v>8</v>
      </c>
      <c r="C8" s="23" t="s">
        <v>46</v>
      </c>
      <c r="D8" s="24">
        <v>1949072.12</v>
      </c>
      <c r="E8" s="30">
        <v>40</v>
      </c>
    </row>
    <row r="9" spans="1:5" ht="19.5" x14ac:dyDescent="0.2">
      <c r="A9" s="105"/>
      <c r="B9" s="23" t="s">
        <v>9</v>
      </c>
      <c r="C9" s="23" t="s">
        <v>48</v>
      </c>
      <c r="D9" s="24">
        <v>3077036.94</v>
      </c>
      <c r="E9" s="30">
        <v>95</v>
      </c>
    </row>
    <row r="10" spans="1:5" ht="19.5" x14ac:dyDescent="0.2">
      <c r="A10" s="105"/>
      <c r="B10" s="23" t="s">
        <v>9</v>
      </c>
      <c r="C10" s="23" t="s">
        <v>49</v>
      </c>
      <c r="D10" s="24">
        <v>131708590</v>
      </c>
      <c r="E10" s="30">
        <v>2080</v>
      </c>
    </row>
    <row r="11" spans="1:5" ht="19.5" x14ac:dyDescent="0.2">
      <c r="A11" s="105"/>
      <c r="B11" s="23" t="s">
        <v>9</v>
      </c>
      <c r="C11" s="23" t="s">
        <v>50</v>
      </c>
      <c r="D11" s="24">
        <v>80623322.079999998</v>
      </c>
      <c r="E11" s="30">
        <v>4726</v>
      </c>
    </row>
    <row r="12" spans="1:5" ht="19.5" x14ac:dyDescent="0.2">
      <c r="A12" s="105"/>
      <c r="B12" s="23" t="s">
        <v>9</v>
      </c>
      <c r="C12" s="23" t="s">
        <v>51</v>
      </c>
      <c r="D12" s="24">
        <v>2767425837.7399998</v>
      </c>
      <c r="E12" s="30">
        <v>50395</v>
      </c>
    </row>
    <row r="13" spans="1:5" ht="19.5" x14ac:dyDescent="0.2">
      <c r="A13" s="105"/>
      <c r="B13" s="23" t="s">
        <v>9</v>
      </c>
      <c r="C13" s="23" t="s">
        <v>52</v>
      </c>
      <c r="D13" s="24">
        <v>7827343493.1700001</v>
      </c>
      <c r="E13" s="30">
        <v>116426</v>
      </c>
    </row>
    <row r="14" spans="1:5" ht="19.5" x14ac:dyDescent="0.2">
      <c r="A14" s="105"/>
      <c r="B14" s="23" t="s">
        <v>9</v>
      </c>
      <c r="C14" s="23" t="s">
        <v>53</v>
      </c>
      <c r="D14" s="24">
        <v>5666772873.6899996</v>
      </c>
      <c r="E14" s="30">
        <v>84065</v>
      </c>
    </row>
    <row r="15" spans="1:5" ht="19.5" x14ac:dyDescent="0.2">
      <c r="A15" s="105"/>
      <c r="B15" s="23" t="s">
        <v>9</v>
      </c>
      <c r="C15" s="23" t="s">
        <v>62</v>
      </c>
      <c r="D15" s="24">
        <v>87181.11</v>
      </c>
      <c r="E15" s="30">
        <v>3</v>
      </c>
    </row>
    <row r="16" spans="1:5" ht="19.5" x14ac:dyDescent="0.2">
      <c r="A16" s="105"/>
      <c r="B16" s="23" t="s">
        <v>11</v>
      </c>
      <c r="C16" s="23" t="s">
        <v>71</v>
      </c>
      <c r="D16" s="24">
        <v>9917558.6199999992</v>
      </c>
      <c r="E16" s="30">
        <v>230</v>
      </c>
    </row>
    <row r="17" spans="1:5" ht="19.5" customHeight="1" x14ac:dyDescent="0.2">
      <c r="A17" s="85" t="s">
        <v>13</v>
      </c>
      <c r="B17" s="86"/>
      <c r="C17" s="86"/>
      <c r="D17" s="9">
        <f>SUM(D4:D16)</f>
        <v>29512577695.599998</v>
      </c>
      <c r="E17" s="8">
        <f>SUM(E4:E16)</f>
        <v>445695</v>
      </c>
    </row>
    <row r="18" spans="1:5" ht="19.5" customHeight="1" x14ac:dyDescent="0.2">
      <c r="A18" s="99" t="s">
        <v>97</v>
      </c>
      <c r="B18" s="23" t="s">
        <v>98</v>
      </c>
      <c r="C18" s="23" t="s">
        <v>49</v>
      </c>
      <c r="D18" s="24">
        <v>394303296.79000002</v>
      </c>
      <c r="E18" s="30">
        <v>2867</v>
      </c>
    </row>
    <row r="19" spans="1:5" ht="19.5" customHeight="1" x14ac:dyDescent="0.2">
      <c r="A19" s="101"/>
      <c r="B19" s="23" t="s">
        <v>98</v>
      </c>
      <c r="C19" s="23" t="s">
        <v>51</v>
      </c>
      <c r="D19" s="24">
        <v>29754866.219999999</v>
      </c>
      <c r="E19" s="30">
        <v>267</v>
      </c>
    </row>
    <row r="20" spans="1:5" ht="19.5" customHeight="1" x14ac:dyDescent="0.2">
      <c r="A20" s="102" t="s">
        <v>96</v>
      </c>
      <c r="B20" s="103"/>
      <c r="C20" s="103"/>
      <c r="D20" s="63">
        <f>SUM(D18:D19)</f>
        <v>424058163.00999999</v>
      </c>
      <c r="E20" s="64">
        <f>SUM(E18:E19)</f>
        <v>3134</v>
      </c>
    </row>
    <row r="21" spans="1:5" ht="19.5" x14ac:dyDescent="0.2">
      <c r="A21" s="105" t="s">
        <v>34</v>
      </c>
      <c r="B21" s="27" t="s">
        <v>94</v>
      </c>
      <c r="C21" s="27" t="s">
        <v>54</v>
      </c>
      <c r="D21" s="28">
        <v>6261966.3099999996</v>
      </c>
      <c r="E21" s="36">
        <v>0</v>
      </c>
    </row>
    <row r="22" spans="1:5" ht="19.5" x14ac:dyDescent="0.2">
      <c r="A22" s="105"/>
      <c r="B22" s="23" t="s">
        <v>94</v>
      </c>
      <c r="C22" s="23" t="s">
        <v>64</v>
      </c>
      <c r="D22" s="24">
        <v>17051200.289999999</v>
      </c>
      <c r="E22" s="30">
        <v>0</v>
      </c>
    </row>
    <row r="23" spans="1:5" ht="19.5" x14ac:dyDescent="0.2">
      <c r="A23" s="105"/>
      <c r="B23" s="23" t="s">
        <v>94</v>
      </c>
      <c r="C23" s="23" t="s">
        <v>56</v>
      </c>
      <c r="D23" s="24">
        <v>341509679</v>
      </c>
      <c r="E23" s="30">
        <v>0</v>
      </c>
    </row>
    <row r="24" spans="1:5" ht="19.5" x14ac:dyDescent="0.2">
      <c r="A24" s="105"/>
      <c r="B24" s="23" t="s">
        <v>15</v>
      </c>
      <c r="C24" s="23" t="s">
        <v>72</v>
      </c>
      <c r="D24" s="24">
        <v>205672838.93000001</v>
      </c>
      <c r="E24" s="30">
        <v>0</v>
      </c>
    </row>
    <row r="25" spans="1:5" ht="19.5" x14ac:dyDescent="0.2">
      <c r="A25" s="105"/>
      <c r="B25" s="23" t="s">
        <v>15</v>
      </c>
      <c r="C25" s="23" t="s">
        <v>73</v>
      </c>
      <c r="D25" s="24">
        <v>2661390.17</v>
      </c>
      <c r="E25" s="30">
        <v>0</v>
      </c>
    </row>
    <row r="26" spans="1:5" ht="19.5" x14ac:dyDescent="0.2">
      <c r="A26" s="105"/>
      <c r="B26" s="23" t="s">
        <v>15</v>
      </c>
      <c r="C26" s="23" t="s">
        <v>55</v>
      </c>
      <c r="D26" s="24">
        <v>99385654.180000007</v>
      </c>
      <c r="E26" s="30">
        <v>0</v>
      </c>
    </row>
    <row r="27" spans="1:5" ht="19.5" x14ac:dyDescent="0.2">
      <c r="A27" s="105"/>
      <c r="B27" s="23" t="s">
        <v>15</v>
      </c>
      <c r="C27" s="23" t="s">
        <v>56</v>
      </c>
      <c r="D27" s="24">
        <v>252077785.25999999</v>
      </c>
      <c r="E27" s="30">
        <v>0</v>
      </c>
    </row>
    <row r="28" spans="1:5" ht="19.5" customHeight="1" x14ac:dyDescent="0.2">
      <c r="A28" s="89" t="s">
        <v>18</v>
      </c>
      <c r="B28" s="90"/>
      <c r="C28" s="90"/>
      <c r="D28" s="10">
        <f>SUM(D21:D27)</f>
        <v>924620514.13999987</v>
      </c>
      <c r="E28" s="11">
        <f>SUM(E21:E27)</f>
        <v>0</v>
      </c>
    </row>
    <row r="29" spans="1:5" ht="19.5" customHeight="1" x14ac:dyDescent="0.2">
      <c r="A29" s="104" t="s">
        <v>85</v>
      </c>
      <c r="B29" s="25" t="s">
        <v>91</v>
      </c>
      <c r="C29" s="25" t="s">
        <v>57</v>
      </c>
      <c r="D29" s="26">
        <v>5162300</v>
      </c>
      <c r="E29" s="31">
        <v>0</v>
      </c>
    </row>
    <row r="30" spans="1:5" ht="19.5" x14ac:dyDescent="0.2">
      <c r="A30" s="106"/>
      <c r="B30" s="25" t="s">
        <v>28</v>
      </c>
      <c r="C30" s="25" t="s">
        <v>57</v>
      </c>
      <c r="D30" s="26">
        <v>1188769276.6500001</v>
      </c>
      <c r="E30" s="31">
        <v>0</v>
      </c>
    </row>
    <row r="31" spans="1:5" ht="19.5" customHeight="1" x14ac:dyDescent="0.2">
      <c r="A31" s="71" t="s">
        <v>86</v>
      </c>
      <c r="B31" s="72"/>
      <c r="C31" s="72"/>
      <c r="D31" s="13">
        <f>SUM(D29:D30)</f>
        <v>1193931576.6500001</v>
      </c>
      <c r="E31" s="14">
        <f>SUM(E29:E30)</f>
        <v>0</v>
      </c>
    </row>
    <row r="32" spans="1:5" ht="19.5" customHeight="1" x14ac:dyDescent="0.2">
      <c r="A32" s="78" t="s">
        <v>19</v>
      </c>
      <c r="B32" s="78"/>
      <c r="C32" s="79"/>
      <c r="D32" s="15">
        <f>D17+D28+D31+D20</f>
        <v>32055187949.399998</v>
      </c>
      <c r="E32" s="16">
        <f>E17+E28+E31+E20</f>
        <v>448829</v>
      </c>
    </row>
    <row r="33" spans="1:5" x14ac:dyDescent="0.2">
      <c r="A33" s="6" t="s">
        <v>110</v>
      </c>
      <c r="D33" s="34"/>
      <c r="E33" s="34"/>
    </row>
    <row r="34" spans="1:5" x14ac:dyDescent="0.2">
      <c r="A34" s="6" t="s">
        <v>14</v>
      </c>
    </row>
  </sheetData>
  <mergeCells count="11">
    <mergeCell ref="A28:C28"/>
    <mergeCell ref="A32:C32"/>
    <mergeCell ref="A17:C17"/>
    <mergeCell ref="A1:E1"/>
    <mergeCell ref="A2:E2"/>
    <mergeCell ref="A21:A27"/>
    <mergeCell ref="A4:A16"/>
    <mergeCell ref="A31:C31"/>
    <mergeCell ref="A29:A30"/>
    <mergeCell ref="A18:A19"/>
    <mergeCell ref="A20:C20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3"/>
    <pageSetUpPr fitToPage="1"/>
  </sheetPr>
  <dimension ref="A1:E37"/>
  <sheetViews>
    <sheetView showGridLines="0" topLeftCell="A25" workbookViewId="0">
      <selection activeCell="D40" sqref="D40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39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104" t="s">
        <v>35</v>
      </c>
      <c r="B4" s="23" t="s">
        <v>6</v>
      </c>
      <c r="C4" s="23" t="s">
        <v>45</v>
      </c>
      <c r="D4" s="24">
        <v>122138947.81</v>
      </c>
      <c r="E4" s="30">
        <v>1954</v>
      </c>
    </row>
    <row r="5" spans="1:5" x14ac:dyDescent="0.2">
      <c r="A5" s="105"/>
      <c r="B5" s="23" t="s">
        <v>6</v>
      </c>
      <c r="C5" s="23" t="s">
        <v>99</v>
      </c>
      <c r="D5" s="24">
        <v>9255192090.1299992</v>
      </c>
      <c r="E5" s="30">
        <v>149840</v>
      </c>
    </row>
    <row r="6" spans="1:5" ht="19.5" x14ac:dyDescent="0.2">
      <c r="A6" s="105"/>
      <c r="B6" s="23" t="s">
        <v>7</v>
      </c>
      <c r="C6" s="23" t="s">
        <v>46</v>
      </c>
      <c r="D6" s="24">
        <v>3610453.6</v>
      </c>
      <c r="E6" s="30">
        <v>147</v>
      </c>
    </row>
    <row r="7" spans="1:5" ht="19.5" x14ac:dyDescent="0.2">
      <c r="A7" s="105"/>
      <c r="B7" s="23" t="s">
        <v>8</v>
      </c>
      <c r="C7" s="23" t="s">
        <v>99</v>
      </c>
      <c r="D7" s="24">
        <v>166023941.22</v>
      </c>
      <c r="E7" s="30">
        <v>3157</v>
      </c>
    </row>
    <row r="8" spans="1:5" ht="19.5" x14ac:dyDescent="0.2">
      <c r="A8" s="105"/>
      <c r="B8" s="23" t="s">
        <v>8</v>
      </c>
      <c r="C8" s="23" t="s">
        <v>46</v>
      </c>
      <c r="D8" s="24">
        <v>26496610.559999999</v>
      </c>
      <c r="E8" s="30">
        <v>507</v>
      </c>
    </row>
    <row r="9" spans="1:5" ht="19.5" x14ac:dyDescent="0.2">
      <c r="A9" s="105"/>
      <c r="B9" s="23" t="s">
        <v>9</v>
      </c>
      <c r="C9" s="23" t="s">
        <v>48</v>
      </c>
      <c r="D9" s="24">
        <v>7416036.6799999997</v>
      </c>
      <c r="E9" s="30">
        <v>228</v>
      </c>
    </row>
    <row r="10" spans="1:5" ht="19.5" x14ac:dyDescent="0.2">
      <c r="A10" s="105"/>
      <c r="B10" s="23" t="s">
        <v>9</v>
      </c>
      <c r="C10" s="23" t="s">
        <v>49</v>
      </c>
      <c r="D10" s="24">
        <v>81544584.439999998</v>
      </c>
      <c r="E10" s="30">
        <v>1380</v>
      </c>
    </row>
    <row r="11" spans="1:5" ht="19.5" x14ac:dyDescent="0.2">
      <c r="A11" s="105"/>
      <c r="B11" s="23" t="s">
        <v>9</v>
      </c>
      <c r="C11" s="23" t="s">
        <v>50</v>
      </c>
      <c r="D11" s="24">
        <v>149419314.88999999</v>
      </c>
      <c r="E11" s="30">
        <v>13168</v>
      </c>
    </row>
    <row r="12" spans="1:5" ht="19.5" x14ac:dyDescent="0.2">
      <c r="A12" s="105"/>
      <c r="B12" s="23" t="s">
        <v>9</v>
      </c>
      <c r="C12" s="23" t="s">
        <v>51</v>
      </c>
      <c r="D12" s="24">
        <v>3097089063.1399999</v>
      </c>
      <c r="E12" s="30">
        <v>62660</v>
      </c>
    </row>
    <row r="13" spans="1:5" ht="19.5" x14ac:dyDescent="0.2">
      <c r="A13" s="105"/>
      <c r="B13" s="23" t="s">
        <v>9</v>
      </c>
      <c r="C13" s="23" t="s">
        <v>52</v>
      </c>
      <c r="D13" s="24">
        <v>5437400726.1499996</v>
      </c>
      <c r="E13" s="30">
        <v>90923</v>
      </c>
    </row>
    <row r="14" spans="1:5" ht="19.5" x14ac:dyDescent="0.2">
      <c r="A14" s="105"/>
      <c r="B14" s="23" t="s">
        <v>9</v>
      </c>
      <c r="C14" s="23" t="s">
        <v>53</v>
      </c>
      <c r="D14" s="24">
        <v>5813543065.4700003</v>
      </c>
      <c r="E14" s="30">
        <v>97989</v>
      </c>
    </row>
    <row r="15" spans="1:5" ht="19.5" x14ac:dyDescent="0.2">
      <c r="A15" s="107"/>
      <c r="B15" s="23" t="s">
        <v>9</v>
      </c>
      <c r="C15" s="23" t="s">
        <v>62</v>
      </c>
      <c r="D15" s="24">
        <v>129791</v>
      </c>
      <c r="E15" s="30">
        <v>3</v>
      </c>
    </row>
    <row r="16" spans="1:5" ht="19.5" x14ac:dyDescent="0.2">
      <c r="A16" s="107"/>
      <c r="B16" s="23" t="s">
        <v>11</v>
      </c>
      <c r="C16" s="23" t="s">
        <v>54</v>
      </c>
      <c r="D16" s="24">
        <v>11369802.49</v>
      </c>
      <c r="E16" s="30">
        <v>1</v>
      </c>
    </row>
    <row r="17" spans="1:5" ht="19.5" x14ac:dyDescent="0.2">
      <c r="A17" s="107"/>
      <c r="B17" s="23" t="s">
        <v>11</v>
      </c>
      <c r="C17" s="23" t="s">
        <v>81</v>
      </c>
      <c r="D17" s="24">
        <v>60908691.32</v>
      </c>
      <c r="E17" s="30">
        <v>5042</v>
      </c>
    </row>
    <row r="18" spans="1:5" ht="18" customHeight="1" x14ac:dyDescent="0.2">
      <c r="A18" s="107"/>
      <c r="B18" s="23" t="s">
        <v>11</v>
      </c>
      <c r="C18" s="23" t="s">
        <v>71</v>
      </c>
      <c r="D18" s="24">
        <v>743237276.63</v>
      </c>
      <c r="E18" s="30">
        <v>11631</v>
      </c>
    </row>
    <row r="19" spans="1:5" ht="19.5" customHeight="1" x14ac:dyDescent="0.2">
      <c r="A19" s="85" t="s">
        <v>13</v>
      </c>
      <c r="B19" s="86"/>
      <c r="C19" s="86"/>
      <c r="D19" s="9">
        <f>SUM(D4:D18)</f>
        <v>24975520395.529999</v>
      </c>
      <c r="E19" s="8">
        <f>SUM(E4:E18)</f>
        <v>438630</v>
      </c>
    </row>
    <row r="20" spans="1:5" ht="19.5" customHeight="1" x14ac:dyDescent="0.2">
      <c r="A20" s="99" t="s">
        <v>97</v>
      </c>
      <c r="B20" s="23" t="s">
        <v>98</v>
      </c>
      <c r="C20" s="23" t="s">
        <v>49</v>
      </c>
      <c r="D20" s="24">
        <v>628987210.98000002</v>
      </c>
      <c r="E20" s="30">
        <v>4399</v>
      </c>
    </row>
    <row r="21" spans="1:5" ht="19.5" customHeight="1" x14ac:dyDescent="0.2">
      <c r="A21" s="100"/>
      <c r="B21" s="23" t="s">
        <v>98</v>
      </c>
      <c r="C21" s="23" t="s">
        <v>51</v>
      </c>
      <c r="D21" s="24">
        <v>93667329.489999995</v>
      </c>
      <c r="E21" s="30">
        <v>739</v>
      </c>
    </row>
    <row r="22" spans="1:5" ht="19.5" customHeight="1" x14ac:dyDescent="0.2">
      <c r="A22" s="101"/>
      <c r="B22" s="23" t="s">
        <v>98</v>
      </c>
      <c r="C22" s="23" t="s">
        <v>52</v>
      </c>
      <c r="D22" s="24">
        <v>76235.350000000006</v>
      </c>
      <c r="E22" s="30">
        <v>1</v>
      </c>
    </row>
    <row r="23" spans="1:5" ht="19.5" customHeight="1" x14ac:dyDescent="0.2">
      <c r="A23" s="102" t="s">
        <v>96</v>
      </c>
      <c r="B23" s="103"/>
      <c r="C23" s="103"/>
      <c r="D23" s="63">
        <f>SUM(D20:D22)</f>
        <v>722730775.82000005</v>
      </c>
      <c r="E23" s="64">
        <f>SUM(E20:E22)</f>
        <v>5139</v>
      </c>
    </row>
    <row r="24" spans="1:5" ht="19.5" x14ac:dyDescent="0.2">
      <c r="A24" s="105" t="s">
        <v>34</v>
      </c>
      <c r="B24" s="27" t="s">
        <v>94</v>
      </c>
      <c r="C24" s="27" t="s">
        <v>54</v>
      </c>
      <c r="D24" s="28">
        <v>10076400</v>
      </c>
      <c r="E24" s="36">
        <v>0</v>
      </c>
    </row>
    <row r="25" spans="1:5" ht="19.5" x14ac:dyDescent="0.2">
      <c r="A25" s="105"/>
      <c r="B25" s="23" t="s">
        <v>94</v>
      </c>
      <c r="C25" s="23" t="s">
        <v>55</v>
      </c>
      <c r="D25" s="24">
        <v>9762143.7100000009</v>
      </c>
      <c r="E25" s="30">
        <v>0</v>
      </c>
    </row>
    <row r="26" spans="1:5" ht="19.5" x14ac:dyDescent="0.2">
      <c r="A26" s="105"/>
      <c r="B26" s="23" t="s">
        <v>94</v>
      </c>
      <c r="C26" s="23" t="s">
        <v>56</v>
      </c>
      <c r="D26" s="24">
        <v>49130812.899999999</v>
      </c>
      <c r="E26" s="30">
        <v>0</v>
      </c>
    </row>
    <row r="27" spans="1:5" ht="29.25" x14ac:dyDescent="0.2">
      <c r="A27" s="105"/>
      <c r="B27" s="23" t="s">
        <v>95</v>
      </c>
      <c r="C27" s="23" t="s">
        <v>56</v>
      </c>
      <c r="D27" s="24">
        <v>105958196.15000001</v>
      </c>
      <c r="E27" s="30">
        <v>0</v>
      </c>
    </row>
    <row r="28" spans="1:5" ht="19.5" x14ac:dyDescent="0.2">
      <c r="A28" s="105"/>
      <c r="B28" s="23" t="s">
        <v>15</v>
      </c>
      <c r="C28" s="23" t="s">
        <v>72</v>
      </c>
      <c r="D28" s="24">
        <v>1114760939.5799999</v>
      </c>
      <c r="E28" s="30">
        <v>0</v>
      </c>
    </row>
    <row r="29" spans="1:5" ht="19.5" x14ac:dyDescent="0.2">
      <c r="A29" s="105"/>
      <c r="B29" s="23" t="s">
        <v>15</v>
      </c>
      <c r="C29" s="23" t="s">
        <v>55</v>
      </c>
      <c r="D29" s="24">
        <v>485272913.91000003</v>
      </c>
      <c r="E29" s="30">
        <v>0</v>
      </c>
    </row>
    <row r="30" spans="1:5" ht="19.5" x14ac:dyDescent="0.2">
      <c r="A30" s="105"/>
      <c r="B30" s="23" t="s">
        <v>15</v>
      </c>
      <c r="C30" s="23" t="s">
        <v>56</v>
      </c>
      <c r="D30" s="24">
        <v>1085973214.0699999</v>
      </c>
      <c r="E30" s="30">
        <v>0</v>
      </c>
    </row>
    <row r="31" spans="1:5" ht="19.5" customHeight="1" x14ac:dyDescent="0.2">
      <c r="A31" s="89" t="s">
        <v>18</v>
      </c>
      <c r="B31" s="90"/>
      <c r="C31" s="90"/>
      <c r="D31" s="10">
        <f>SUM(D24:D30)</f>
        <v>2860934620.3199997</v>
      </c>
      <c r="E31" s="11">
        <f>SUM(E24:E30)</f>
        <v>0</v>
      </c>
    </row>
    <row r="32" spans="1:5" ht="19.5" customHeight="1" x14ac:dyDescent="0.2">
      <c r="A32" s="104" t="s">
        <v>85</v>
      </c>
      <c r="B32" s="25" t="s">
        <v>91</v>
      </c>
      <c r="C32" s="25" t="s">
        <v>57</v>
      </c>
      <c r="D32" s="26">
        <v>240000000</v>
      </c>
      <c r="E32" s="31">
        <v>0</v>
      </c>
    </row>
    <row r="33" spans="1:5" ht="19.5" x14ac:dyDescent="0.2">
      <c r="A33" s="106"/>
      <c r="B33" s="25" t="s">
        <v>28</v>
      </c>
      <c r="C33" s="25" t="s">
        <v>57</v>
      </c>
      <c r="D33" s="26">
        <v>2875845188.6999998</v>
      </c>
      <c r="E33" s="31">
        <v>0</v>
      </c>
    </row>
    <row r="34" spans="1:5" ht="19.5" customHeight="1" x14ac:dyDescent="0.2">
      <c r="A34" s="71" t="s">
        <v>86</v>
      </c>
      <c r="B34" s="72"/>
      <c r="C34" s="72"/>
      <c r="D34" s="13">
        <f>SUM(D32:D33)</f>
        <v>3115845188.6999998</v>
      </c>
      <c r="E34" s="14">
        <f>SUM(E32:E33)</f>
        <v>0</v>
      </c>
    </row>
    <row r="35" spans="1:5" ht="19.5" customHeight="1" x14ac:dyDescent="0.2">
      <c r="A35" s="78" t="s">
        <v>19</v>
      </c>
      <c r="B35" s="78"/>
      <c r="C35" s="79"/>
      <c r="D35" s="15">
        <f>D19+D31+D34+D23</f>
        <v>31675030980.369999</v>
      </c>
      <c r="E35" s="16">
        <f>E19+E31+E34+E23</f>
        <v>443769</v>
      </c>
    </row>
    <row r="36" spans="1:5" x14ac:dyDescent="0.2">
      <c r="A36" s="6" t="s">
        <v>110</v>
      </c>
      <c r="D36" s="34"/>
      <c r="E36" s="34"/>
    </row>
    <row r="37" spans="1:5" x14ac:dyDescent="0.2">
      <c r="A37" s="6" t="s">
        <v>14</v>
      </c>
    </row>
  </sheetData>
  <mergeCells count="11">
    <mergeCell ref="A31:C31"/>
    <mergeCell ref="A35:C35"/>
    <mergeCell ref="A19:C19"/>
    <mergeCell ref="A1:E1"/>
    <mergeCell ref="A2:E2"/>
    <mergeCell ref="A24:A30"/>
    <mergeCell ref="A4:A18"/>
    <mergeCell ref="A34:C34"/>
    <mergeCell ref="A32:A33"/>
    <mergeCell ref="A20:A22"/>
    <mergeCell ref="A23:C23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5"/>
    <pageSetUpPr fitToPage="1"/>
  </sheetPr>
  <dimension ref="A1:E32"/>
  <sheetViews>
    <sheetView showGridLines="0" topLeftCell="A22" workbookViewId="0">
      <selection activeCell="D33" sqref="D33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38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28072000</v>
      </c>
      <c r="E4" s="30">
        <v>0</v>
      </c>
    </row>
    <row r="5" spans="1:5" ht="19.5" x14ac:dyDescent="0.2">
      <c r="A5" s="108" t="s">
        <v>35</v>
      </c>
      <c r="B5" s="23" t="s">
        <v>6</v>
      </c>
      <c r="C5" s="23" t="s">
        <v>45</v>
      </c>
      <c r="D5" s="24">
        <v>228123237.74000001</v>
      </c>
      <c r="E5" s="30">
        <v>4285</v>
      </c>
    </row>
    <row r="6" spans="1:5" x14ac:dyDescent="0.2">
      <c r="A6" s="105"/>
      <c r="B6" s="23" t="s">
        <v>6</v>
      </c>
      <c r="C6" s="23" t="s">
        <v>99</v>
      </c>
      <c r="D6" s="24">
        <v>2078710212.01</v>
      </c>
      <c r="E6" s="30">
        <v>38084</v>
      </c>
    </row>
    <row r="7" spans="1:5" ht="19.5" x14ac:dyDescent="0.2">
      <c r="A7" s="105"/>
      <c r="B7" s="23" t="s">
        <v>7</v>
      </c>
      <c r="C7" s="23" t="s">
        <v>46</v>
      </c>
      <c r="D7" s="24">
        <v>14892048.67</v>
      </c>
      <c r="E7" s="30">
        <v>618</v>
      </c>
    </row>
    <row r="8" spans="1:5" ht="19.5" x14ac:dyDescent="0.2">
      <c r="A8" s="105"/>
      <c r="B8" s="23" t="s">
        <v>8</v>
      </c>
      <c r="C8" s="23" t="s">
        <v>99</v>
      </c>
      <c r="D8" s="24">
        <v>798520359.35000002</v>
      </c>
      <c r="E8" s="30">
        <v>16537</v>
      </c>
    </row>
    <row r="9" spans="1:5" ht="19.5" x14ac:dyDescent="0.2">
      <c r="A9" s="105"/>
      <c r="B9" s="23" t="s">
        <v>8</v>
      </c>
      <c r="C9" s="23" t="s">
        <v>46</v>
      </c>
      <c r="D9" s="24">
        <v>420282634.13999999</v>
      </c>
      <c r="E9" s="30">
        <v>8012</v>
      </c>
    </row>
    <row r="10" spans="1:5" ht="19.5" x14ac:dyDescent="0.2">
      <c r="A10" s="105"/>
      <c r="B10" s="23" t="s">
        <v>9</v>
      </c>
      <c r="C10" s="23" t="s">
        <v>48</v>
      </c>
      <c r="D10" s="24">
        <v>9099978</v>
      </c>
      <c r="E10" s="30">
        <v>303</v>
      </c>
    </row>
    <row r="11" spans="1:5" ht="19.5" x14ac:dyDescent="0.2">
      <c r="A11" s="105"/>
      <c r="B11" s="23" t="s">
        <v>9</v>
      </c>
      <c r="C11" s="23" t="s">
        <v>49</v>
      </c>
      <c r="D11" s="24">
        <v>272475851.5</v>
      </c>
      <c r="E11" s="30">
        <v>5447</v>
      </c>
    </row>
    <row r="12" spans="1:5" ht="19.5" x14ac:dyDescent="0.2">
      <c r="A12" s="105"/>
      <c r="B12" s="23" t="s">
        <v>9</v>
      </c>
      <c r="C12" s="23" t="s">
        <v>50</v>
      </c>
      <c r="D12" s="24">
        <v>395109291.81</v>
      </c>
      <c r="E12" s="30">
        <v>30900</v>
      </c>
    </row>
    <row r="13" spans="1:5" ht="19.5" x14ac:dyDescent="0.2">
      <c r="A13" s="105"/>
      <c r="B13" s="23" t="s">
        <v>9</v>
      </c>
      <c r="C13" s="23" t="s">
        <v>51</v>
      </c>
      <c r="D13" s="24">
        <v>1084795706.1800001</v>
      </c>
      <c r="E13" s="30">
        <v>32550</v>
      </c>
    </row>
    <row r="14" spans="1:5" ht="19.5" x14ac:dyDescent="0.2">
      <c r="A14" s="105"/>
      <c r="B14" s="23" t="s">
        <v>9</v>
      </c>
      <c r="C14" s="23" t="s">
        <v>52</v>
      </c>
      <c r="D14" s="24">
        <v>2204188298.9699998</v>
      </c>
      <c r="E14" s="30">
        <v>42704</v>
      </c>
    </row>
    <row r="15" spans="1:5" ht="19.5" x14ac:dyDescent="0.2">
      <c r="A15" s="105"/>
      <c r="B15" s="23" t="s">
        <v>9</v>
      </c>
      <c r="C15" s="23" t="s">
        <v>53</v>
      </c>
      <c r="D15" s="24">
        <v>6242534071.0900002</v>
      </c>
      <c r="E15" s="30">
        <v>119311</v>
      </c>
    </row>
    <row r="16" spans="1:5" ht="19.5" x14ac:dyDescent="0.2">
      <c r="A16" s="105"/>
      <c r="B16" s="23" t="s">
        <v>9</v>
      </c>
      <c r="C16" s="23" t="s">
        <v>62</v>
      </c>
      <c r="D16" s="24">
        <v>499626.23</v>
      </c>
      <c r="E16" s="30">
        <v>18</v>
      </c>
    </row>
    <row r="17" spans="1:5" ht="19.5" x14ac:dyDescent="0.2">
      <c r="A17" s="105"/>
      <c r="B17" s="23" t="s">
        <v>11</v>
      </c>
      <c r="C17" s="23" t="s">
        <v>81</v>
      </c>
      <c r="D17" s="24">
        <v>65078636.640000001</v>
      </c>
      <c r="E17" s="30">
        <v>5388</v>
      </c>
    </row>
    <row r="18" spans="1:5" ht="18" customHeight="1" x14ac:dyDescent="0.2">
      <c r="A18" s="105"/>
      <c r="B18" s="23" t="s">
        <v>11</v>
      </c>
      <c r="C18" s="23" t="s">
        <v>71</v>
      </c>
      <c r="D18" s="24">
        <v>801393155.78999996</v>
      </c>
      <c r="E18" s="30">
        <v>8743</v>
      </c>
    </row>
    <row r="19" spans="1:5" ht="19.5" customHeight="1" x14ac:dyDescent="0.2">
      <c r="A19" s="85" t="s">
        <v>13</v>
      </c>
      <c r="B19" s="86"/>
      <c r="C19" s="86"/>
      <c r="D19" s="9">
        <f>SUM(D4:D18)</f>
        <v>14643775108.119999</v>
      </c>
      <c r="E19" s="8">
        <f>SUM(E4:E18)</f>
        <v>312900</v>
      </c>
    </row>
    <row r="20" spans="1:5" ht="19.5" customHeight="1" x14ac:dyDescent="0.2">
      <c r="A20" s="99" t="s">
        <v>97</v>
      </c>
      <c r="B20" s="23" t="s">
        <v>98</v>
      </c>
      <c r="C20" s="23" t="s">
        <v>49</v>
      </c>
      <c r="D20" s="24">
        <v>468384984.76999998</v>
      </c>
      <c r="E20" s="30">
        <v>3805</v>
      </c>
    </row>
    <row r="21" spans="1:5" ht="19.5" customHeight="1" x14ac:dyDescent="0.2">
      <c r="A21" s="101"/>
      <c r="B21" s="23" t="s">
        <v>98</v>
      </c>
      <c r="C21" s="23" t="s">
        <v>51</v>
      </c>
      <c r="D21" s="24">
        <v>48366961.390000001</v>
      </c>
      <c r="E21" s="30">
        <v>459</v>
      </c>
    </row>
    <row r="22" spans="1:5" ht="19.5" customHeight="1" x14ac:dyDescent="0.2">
      <c r="A22" s="102" t="s">
        <v>96</v>
      </c>
      <c r="B22" s="103"/>
      <c r="C22" s="103"/>
      <c r="D22" s="63">
        <f>SUM(D20:D21)</f>
        <v>516751946.15999997</v>
      </c>
      <c r="E22" s="64">
        <f>SUM(E20:E21)</f>
        <v>4264</v>
      </c>
    </row>
    <row r="23" spans="1:5" ht="19.5" x14ac:dyDescent="0.2">
      <c r="A23" s="105" t="s">
        <v>34</v>
      </c>
      <c r="B23" s="27" t="s">
        <v>15</v>
      </c>
      <c r="C23" s="27" t="s">
        <v>72</v>
      </c>
      <c r="D23" s="28">
        <v>167787462.38999999</v>
      </c>
      <c r="E23" s="36">
        <v>0</v>
      </c>
    </row>
    <row r="24" spans="1:5" ht="19.5" x14ac:dyDescent="0.2">
      <c r="A24" s="105"/>
      <c r="B24" s="23" t="s">
        <v>15</v>
      </c>
      <c r="C24" s="23" t="s">
        <v>73</v>
      </c>
      <c r="D24" s="24">
        <v>14953203.84</v>
      </c>
      <c r="E24" s="30">
        <v>0</v>
      </c>
    </row>
    <row r="25" spans="1:5" ht="19.5" x14ac:dyDescent="0.2">
      <c r="A25" s="105"/>
      <c r="B25" s="23" t="s">
        <v>15</v>
      </c>
      <c r="C25" s="23" t="s">
        <v>79</v>
      </c>
      <c r="D25" s="24">
        <v>69502868.129999995</v>
      </c>
      <c r="E25" s="30">
        <v>0</v>
      </c>
    </row>
    <row r="26" spans="1:5" ht="19.5" x14ac:dyDescent="0.2">
      <c r="A26" s="105"/>
      <c r="B26" s="23" t="s">
        <v>15</v>
      </c>
      <c r="C26" s="23" t="s">
        <v>64</v>
      </c>
      <c r="D26" s="24">
        <v>44968192.979999997</v>
      </c>
      <c r="E26" s="30">
        <v>0</v>
      </c>
    </row>
    <row r="27" spans="1:5" ht="19.5" x14ac:dyDescent="0.2">
      <c r="A27" s="105"/>
      <c r="B27" s="23" t="s">
        <v>15</v>
      </c>
      <c r="C27" s="23" t="s">
        <v>55</v>
      </c>
      <c r="D27" s="24">
        <v>559897285.96000004</v>
      </c>
      <c r="E27" s="30">
        <v>0</v>
      </c>
    </row>
    <row r="28" spans="1:5" ht="19.5" x14ac:dyDescent="0.2">
      <c r="A28" s="105"/>
      <c r="B28" s="23" t="s">
        <v>15</v>
      </c>
      <c r="C28" s="23" t="s">
        <v>56</v>
      </c>
      <c r="D28" s="24">
        <v>467572961.98000002</v>
      </c>
      <c r="E28" s="30">
        <v>0</v>
      </c>
    </row>
    <row r="29" spans="1:5" ht="19.5" customHeight="1" x14ac:dyDescent="0.2">
      <c r="A29" s="89" t="s">
        <v>18</v>
      </c>
      <c r="B29" s="90"/>
      <c r="C29" s="90"/>
      <c r="D29" s="10">
        <f>SUM(D23:D28)</f>
        <v>1324681975.28</v>
      </c>
      <c r="E29" s="11">
        <f>SUM(E23:E28)</f>
        <v>0</v>
      </c>
    </row>
    <row r="30" spans="1:5" ht="19.5" customHeight="1" x14ac:dyDescent="0.2">
      <c r="A30" s="78" t="s">
        <v>19</v>
      </c>
      <c r="B30" s="78"/>
      <c r="C30" s="79"/>
      <c r="D30" s="15">
        <f>SUM(D29,D19,D22)</f>
        <v>16485209029.559999</v>
      </c>
      <c r="E30" s="16">
        <f>SUM(E29,E19,E22)</f>
        <v>317164</v>
      </c>
    </row>
    <row r="31" spans="1:5" x14ac:dyDescent="0.2">
      <c r="A31" s="6" t="s">
        <v>110</v>
      </c>
      <c r="D31" s="34"/>
      <c r="E31" s="34"/>
    </row>
    <row r="32" spans="1:5" x14ac:dyDescent="0.2">
      <c r="A32" s="6" t="s">
        <v>14</v>
      </c>
    </row>
  </sheetData>
  <mergeCells count="9">
    <mergeCell ref="A29:C29"/>
    <mergeCell ref="A30:C30"/>
    <mergeCell ref="A19:C19"/>
    <mergeCell ref="A1:E1"/>
    <mergeCell ref="A2:E2"/>
    <mergeCell ref="A23:A28"/>
    <mergeCell ref="A5:A18"/>
    <mergeCell ref="A20:A21"/>
    <mergeCell ref="A22:C22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8"/>
    <pageSetUpPr fitToPage="1"/>
  </sheetPr>
  <dimension ref="A1:E32"/>
  <sheetViews>
    <sheetView showGridLines="0" topLeftCell="A19" workbookViewId="0">
      <selection activeCell="D5" sqref="D5:E17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32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332525944.86000001</v>
      </c>
      <c r="E4" s="30">
        <v>0</v>
      </c>
    </row>
    <row r="5" spans="1:5" ht="19.5" x14ac:dyDescent="0.2">
      <c r="A5" s="108" t="s">
        <v>35</v>
      </c>
      <c r="B5" s="23" t="s">
        <v>6</v>
      </c>
      <c r="C5" s="23" t="s">
        <v>45</v>
      </c>
      <c r="D5" s="24">
        <v>475906041.86000001</v>
      </c>
      <c r="E5" s="30">
        <v>8961</v>
      </c>
    </row>
    <row r="6" spans="1:5" ht="19.5" x14ac:dyDescent="0.2">
      <c r="A6" s="105"/>
      <c r="B6" s="23" t="s">
        <v>7</v>
      </c>
      <c r="C6" s="23" t="s">
        <v>46</v>
      </c>
      <c r="D6" s="24">
        <v>61132598.140000001</v>
      </c>
      <c r="E6" s="30">
        <v>6640</v>
      </c>
    </row>
    <row r="7" spans="1:5" ht="19.5" x14ac:dyDescent="0.2">
      <c r="A7" s="105"/>
      <c r="B7" s="23" t="s">
        <v>8</v>
      </c>
      <c r="C7" s="23" t="s">
        <v>46</v>
      </c>
      <c r="D7" s="24">
        <v>1023968700.49</v>
      </c>
      <c r="E7" s="30">
        <v>21470</v>
      </c>
    </row>
    <row r="8" spans="1:5" ht="19.5" x14ac:dyDescent="0.2">
      <c r="A8" s="105"/>
      <c r="B8" s="23" t="s">
        <v>9</v>
      </c>
      <c r="C8" s="23" t="s">
        <v>48</v>
      </c>
      <c r="D8" s="24">
        <v>9290866.2799999993</v>
      </c>
      <c r="E8" s="30">
        <v>348</v>
      </c>
    </row>
    <row r="9" spans="1:5" ht="19.5" x14ac:dyDescent="0.2">
      <c r="A9" s="105"/>
      <c r="B9" s="23" t="s">
        <v>9</v>
      </c>
      <c r="C9" s="23" t="s">
        <v>49</v>
      </c>
      <c r="D9" s="24">
        <v>415055426.56999999</v>
      </c>
      <c r="E9" s="30">
        <v>9100</v>
      </c>
    </row>
    <row r="10" spans="1:5" ht="19.5" x14ac:dyDescent="0.2">
      <c r="A10" s="105"/>
      <c r="B10" s="23" t="s">
        <v>9</v>
      </c>
      <c r="C10" s="23" t="s">
        <v>50</v>
      </c>
      <c r="D10" s="24">
        <v>79134657.109999999</v>
      </c>
      <c r="E10" s="30">
        <v>28211</v>
      </c>
    </row>
    <row r="11" spans="1:5" ht="19.5" x14ac:dyDescent="0.2">
      <c r="A11" s="105"/>
      <c r="B11" s="23" t="s">
        <v>9</v>
      </c>
      <c r="C11" s="23" t="s">
        <v>51</v>
      </c>
      <c r="D11" s="24">
        <v>298146199.33999997</v>
      </c>
      <c r="E11" s="30">
        <v>22613</v>
      </c>
    </row>
    <row r="12" spans="1:5" ht="19.5" x14ac:dyDescent="0.2">
      <c r="A12" s="105"/>
      <c r="B12" s="23" t="s">
        <v>9</v>
      </c>
      <c r="C12" s="23" t="s">
        <v>52</v>
      </c>
      <c r="D12" s="24">
        <v>1191585449.1500001</v>
      </c>
      <c r="E12" s="30">
        <v>24837</v>
      </c>
    </row>
    <row r="13" spans="1:5" ht="19.5" x14ac:dyDescent="0.2">
      <c r="A13" s="105"/>
      <c r="B13" s="23" t="s">
        <v>9</v>
      </c>
      <c r="C13" s="23" t="s">
        <v>53</v>
      </c>
      <c r="D13" s="24">
        <v>4592366534.1599998</v>
      </c>
      <c r="E13" s="30">
        <v>105865</v>
      </c>
    </row>
    <row r="14" spans="1:5" ht="19.5" x14ac:dyDescent="0.2">
      <c r="A14" s="105"/>
      <c r="B14" s="23" t="s">
        <v>9</v>
      </c>
      <c r="C14" s="23" t="s">
        <v>62</v>
      </c>
      <c r="D14" s="24">
        <v>581145.5</v>
      </c>
      <c r="E14" s="30">
        <v>25</v>
      </c>
    </row>
    <row r="15" spans="1:5" ht="19.5" x14ac:dyDescent="0.2">
      <c r="A15" s="105"/>
      <c r="B15" s="23" t="s">
        <v>11</v>
      </c>
      <c r="C15" s="23" t="s">
        <v>54</v>
      </c>
      <c r="D15" s="24">
        <v>32787.980000000003</v>
      </c>
      <c r="E15" s="30">
        <v>0</v>
      </c>
    </row>
    <row r="16" spans="1:5" ht="18" customHeight="1" x14ac:dyDescent="0.2">
      <c r="A16" s="105"/>
      <c r="B16" s="23" t="s">
        <v>11</v>
      </c>
      <c r="C16" s="23" t="s">
        <v>81</v>
      </c>
      <c r="D16" s="24">
        <v>354872934.18000001</v>
      </c>
      <c r="E16" s="30">
        <v>14367</v>
      </c>
    </row>
    <row r="17" spans="1:5" ht="18" customHeight="1" x14ac:dyDescent="0.2">
      <c r="A17" s="105"/>
      <c r="B17" s="23" t="s">
        <v>11</v>
      </c>
      <c r="C17" s="23" t="s">
        <v>71</v>
      </c>
      <c r="D17" s="24">
        <v>566526867.75</v>
      </c>
      <c r="E17" s="30">
        <v>6879</v>
      </c>
    </row>
    <row r="18" spans="1:5" ht="19.5" customHeight="1" x14ac:dyDescent="0.2">
      <c r="A18" s="85" t="s">
        <v>13</v>
      </c>
      <c r="B18" s="86"/>
      <c r="C18" s="86"/>
      <c r="D18" s="9">
        <f>SUM(D4:D17)</f>
        <v>9401126153.3699989</v>
      </c>
      <c r="E18" s="8">
        <f>SUM(E4:E17)</f>
        <v>249316</v>
      </c>
    </row>
    <row r="19" spans="1:5" ht="27" customHeight="1" x14ac:dyDescent="0.2">
      <c r="A19" s="99" t="s">
        <v>97</v>
      </c>
      <c r="B19" s="23" t="s">
        <v>98</v>
      </c>
      <c r="C19" s="23" t="s">
        <v>49</v>
      </c>
      <c r="D19" s="24">
        <v>634631580.99000001</v>
      </c>
      <c r="E19" s="30">
        <v>6682</v>
      </c>
    </row>
    <row r="20" spans="1:5" ht="19.5" customHeight="1" x14ac:dyDescent="0.2">
      <c r="A20" s="101"/>
      <c r="B20" s="23" t="s">
        <v>98</v>
      </c>
      <c r="C20" s="23" t="s">
        <v>51</v>
      </c>
      <c r="D20" s="24">
        <v>63792704.140000001</v>
      </c>
      <c r="E20" s="30">
        <v>800</v>
      </c>
    </row>
    <row r="21" spans="1:5" ht="19.5" customHeight="1" x14ac:dyDescent="0.2">
      <c r="A21" s="102" t="s">
        <v>96</v>
      </c>
      <c r="B21" s="103"/>
      <c r="C21" s="103"/>
      <c r="D21" s="63">
        <f>SUM(D19:D20)</f>
        <v>698424285.13</v>
      </c>
      <c r="E21" s="64">
        <f>SUM(E19:E20)</f>
        <v>7482</v>
      </c>
    </row>
    <row r="22" spans="1:5" ht="29.25" x14ac:dyDescent="0.2">
      <c r="A22" s="105" t="s">
        <v>34</v>
      </c>
      <c r="B22" s="27" t="s">
        <v>95</v>
      </c>
      <c r="C22" s="27" t="s">
        <v>56</v>
      </c>
      <c r="D22" s="28">
        <v>219847029.86000001</v>
      </c>
      <c r="E22" s="36">
        <v>0</v>
      </c>
    </row>
    <row r="23" spans="1:5" ht="19.5" x14ac:dyDescent="0.2">
      <c r="A23" s="105"/>
      <c r="B23" s="23" t="s">
        <v>15</v>
      </c>
      <c r="C23" s="23" t="s">
        <v>72</v>
      </c>
      <c r="D23" s="24">
        <v>392288587.73000002</v>
      </c>
      <c r="E23" s="30">
        <v>0</v>
      </c>
    </row>
    <row r="24" spans="1:5" ht="19.5" x14ac:dyDescent="0.2">
      <c r="A24" s="105"/>
      <c r="B24" s="23" t="s">
        <v>15</v>
      </c>
      <c r="C24" s="23" t="s">
        <v>73</v>
      </c>
      <c r="D24" s="24">
        <v>52440109.57</v>
      </c>
      <c r="E24" s="30">
        <v>0</v>
      </c>
    </row>
    <row r="25" spans="1:5" ht="19.5" x14ac:dyDescent="0.2">
      <c r="A25" s="105"/>
      <c r="B25" s="23" t="s">
        <v>15</v>
      </c>
      <c r="C25" s="23" t="s">
        <v>79</v>
      </c>
      <c r="D25" s="24">
        <v>138942732.94</v>
      </c>
      <c r="E25" s="30">
        <v>0</v>
      </c>
    </row>
    <row r="26" spans="1:5" ht="19.5" x14ac:dyDescent="0.2">
      <c r="A26" s="105"/>
      <c r="B26" s="23" t="s">
        <v>15</v>
      </c>
      <c r="C26" s="23" t="s">
        <v>64</v>
      </c>
      <c r="D26" s="24">
        <v>3114399.45</v>
      </c>
      <c r="E26" s="30">
        <v>0</v>
      </c>
    </row>
    <row r="27" spans="1:5" ht="19.5" x14ac:dyDescent="0.2">
      <c r="A27" s="105"/>
      <c r="B27" s="23" t="s">
        <v>15</v>
      </c>
      <c r="C27" s="23" t="s">
        <v>55</v>
      </c>
      <c r="D27" s="24">
        <v>806531560.13</v>
      </c>
      <c r="E27" s="30">
        <v>0</v>
      </c>
    </row>
    <row r="28" spans="1:5" ht="19.5" x14ac:dyDescent="0.2">
      <c r="A28" s="109"/>
      <c r="B28" s="23" t="s">
        <v>15</v>
      </c>
      <c r="C28" s="23" t="s">
        <v>56</v>
      </c>
      <c r="D28" s="24">
        <v>1656304035.3099999</v>
      </c>
      <c r="E28" s="30">
        <v>0</v>
      </c>
    </row>
    <row r="29" spans="1:5" ht="19.5" customHeight="1" x14ac:dyDescent="0.2">
      <c r="A29" s="89" t="s">
        <v>18</v>
      </c>
      <c r="B29" s="90"/>
      <c r="C29" s="90"/>
      <c r="D29" s="10">
        <f>SUM(D22:D28)</f>
        <v>3269468454.9900002</v>
      </c>
      <c r="E29" s="11">
        <f>SUM(E22:E28)</f>
        <v>0</v>
      </c>
    </row>
    <row r="30" spans="1:5" ht="19.5" customHeight="1" x14ac:dyDescent="0.2">
      <c r="A30" s="78" t="s">
        <v>19</v>
      </c>
      <c r="B30" s="78"/>
      <c r="C30" s="79"/>
      <c r="D30" s="15">
        <f>SUM(D29,D18,D21)</f>
        <v>13369018893.489998</v>
      </c>
      <c r="E30" s="16">
        <f>SUM(E29,E18,E21)</f>
        <v>256798</v>
      </c>
    </row>
    <row r="31" spans="1:5" x14ac:dyDescent="0.2">
      <c r="A31" s="6" t="s">
        <v>110</v>
      </c>
      <c r="D31" s="34"/>
      <c r="E31" s="34"/>
    </row>
    <row r="32" spans="1:5" x14ac:dyDescent="0.2">
      <c r="A32" s="6" t="s">
        <v>14</v>
      </c>
    </row>
  </sheetData>
  <mergeCells count="9">
    <mergeCell ref="A29:C29"/>
    <mergeCell ref="A30:C30"/>
    <mergeCell ref="A18:C18"/>
    <mergeCell ref="A1:E1"/>
    <mergeCell ref="A2:E2"/>
    <mergeCell ref="A22:A28"/>
    <mergeCell ref="A5:A17"/>
    <mergeCell ref="A21:C21"/>
    <mergeCell ref="A19:A20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  <pageSetUpPr fitToPage="1"/>
  </sheetPr>
  <dimension ref="A1:E39"/>
  <sheetViews>
    <sheetView showGridLines="0" topLeftCell="A28" workbookViewId="0">
      <selection activeCell="D41" sqref="D41"/>
    </sheetView>
  </sheetViews>
  <sheetFormatPr defaultRowHeight="12.75" x14ac:dyDescent="0.2"/>
  <cols>
    <col min="1" max="1" width="13.71093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20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598423027.75999999</v>
      </c>
      <c r="E4" s="30">
        <v>0</v>
      </c>
    </row>
    <row r="5" spans="1:5" ht="19.5" x14ac:dyDescent="0.2">
      <c r="A5" s="108" t="s">
        <v>35</v>
      </c>
      <c r="B5" s="23" t="s">
        <v>6</v>
      </c>
      <c r="C5" s="23" t="s">
        <v>45</v>
      </c>
      <c r="D5" s="24">
        <v>235030174.94999999</v>
      </c>
      <c r="E5" s="30">
        <v>8741</v>
      </c>
    </row>
    <row r="6" spans="1:5" ht="19.5" x14ac:dyDescent="0.2">
      <c r="A6" s="105"/>
      <c r="B6" s="23" t="s">
        <v>7</v>
      </c>
      <c r="C6" s="23" t="s">
        <v>46</v>
      </c>
      <c r="D6" s="24">
        <v>134459024.16999999</v>
      </c>
      <c r="E6" s="30">
        <v>32624</v>
      </c>
    </row>
    <row r="7" spans="1:5" ht="19.5" x14ac:dyDescent="0.2">
      <c r="A7" s="105"/>
      <c r="B7" s="23" t="s">
        <v>8</v>
      </c>
      <c r="C7" s="23" t="s">
        <v>75</v>
      </c>
      <c r="D7" s="24">
        <v>8403974.7400000002</v>
      </c>
      <c r="E7" s="30">
        <v>594</v>
      </c>
    </row>
    <row r="8" spans="1:5" ht="19.5" x14ac:dyDescent="0.2">
      <c r="A8" s="105"/>
      <c r="B8" s="23" t="s">
        <v>8</v>
      </c>
      <c r="C8" s="23" t="s">
        <v>47</v>
      </c>
      <c r="D8" s="24">
        <v>324550</v>
      </c>
      <c r="E8" s="30">
        <v>21</v>
      </c>
    </row>
    <row r="9" spans="1:5" ht="19.5" x14ac:dyDescent="0.2">
      <c r="A9" s="105"/>
      <c r="B9" s="23" t="s">
        <v>8</v>
      </c>
      <c r="C9" s="23" t="s">
        <v>46</v>
      </c>
      <c r="D9" s="24">
        <v>730023648.54999995</v>
      </c>
      <c r="E9" s="30">
        <v>24019</v>
      </c>
    </row>
    <row r="10" spans="1:5" ht="19.5" x14ac:dyDescent="0.2">
      <c r="A10" s="105"/>
      <c r="B10" s="23" t="s">
        <v>9</v>
      </c>
      <c r="C10" s="23" t="s">
        <v>48</v>
      </c>
      <c r="D10" s="24">
        <v>8615035.1699999999</v>
      </c>
      <c r="E10" s="30">
        <v>359</v>
      </c>
    </row>
    <row r="11" spans="1:5" ht="19.5" x14ac:dyDescent="0.2">
      <c r="A11" s="105"/>
      <c r="B11" s="23" t="s">
        <v>9</v>
      </c>
      <c r="C11" s="23" t="s">
        <v>49</v>
      </c>
      <c r="D11" s="24">
        <v>311301088.22000003</v>
      </c>
      <c r="E11" s="30">
        <v>8181</v>
      </c>
    </row>
    <row r="12" spans="1:5" ht="19.5" x14ac:dyDescent="0.2">
      <c r="A12" s="105"/>
      <c r="B12" s="23" t="s">
        <v>9</v>
      </c>
      <c r="C12" s="23" t="s">
        <v>50</v>
      </c>
      <c r="D12" s="24">
        <v>318770954.57999998</v>
      </c>
      <c r="E12" s="30">
        <v>85535</v>
      </c>
    </row>
    <row r="13" spans="1:5" ht="19.5" x14ac:dyDescent="0.2">
      <c r="A13" s="105"/>
      <c r="B13" s="23" t="s">
        <v>9</v>
      </c>
      <c r="C13" s="23" t="s">
        <v>51</v>
      </c>
      <c r="D13" s="24">
        <v>241271840.83000001</v>
      </c>
      <c r="E13" s="30">
        <v>14380</v>
      </c>
    </row>
    <row r="14" spans="1:5" ht="19.5" x14ac:dyDescent="0.2">
      <c r="A14" s="105"/>
      <c r="B14" s="23" t="s">
        <v>9</v>
      </c>
      <c r="C14" s="23" t="s">
        <v>52</v>
      </c>
      <c r="D14" s="24">
        <v>874873286.29999995</v>
      </c>
      <c r="E14" s="30">
        <v>22070</v>
      </c>
    </row>
    <row r="15" spans="1:5" ht="19.5" x14ac:dyDescent="0.2">
      <c r="A15" s="105"/>
      <c r="B15" s="23" t="s">
        <v>9</v>
      </c>
      <c r="C15" s="23" t="s">
        <v>53</v>
      </c>
      <c r="D15" s="24">
        <v>2834639299.1199999</v>
      </c>
      <c r="E15" s="30">
        <v>85989</v>
      </c>
    </row>
    <row r="16" spans="1:5" ht="19.5" x14ac:dyDescent="0.2">
      <c r="A16" s="105"/>
      <c r="B16" s="23" t="s">
        <v>9</v>
      </c>
      <c r="C16" s="23" t="s">
        <v>62</v>
      </c>
      <c r="D16" s="24">
        <v>573275.36</v>
      </c>
      <c r="E16" s="30">
        <v>24</v>
      </c>
    </row>
    <row r="17" spans="1:5" ht="19.5" x14ac:dyDescent="0.2">
      <c r="A17" s="105"/>
      <c r="B17" s="23" t="s">
        <v>11</v>
      </c>
      <c r="C17" s="23" t="s">
        <v>81</v>
      </c>
      <c r="D17" s="24">
        <v>154736504.59</v>
      </c>
      <c r="E17" s="30">
        <v>5222</v>
      </c>
    </row>
    <row r="18" spans="1:5" ht="19.5" x14ac:dyDescent="0.2">
      <c r="A18" s="105"/>
      <c r="B18" s="23" t="s">
        <v>11</v>
      </c>
      <c r="C18" s="23" t="s">
        <v>71</v>
      </c>
      <c r="D18" s="24">
        <v>282954830.61000001</v>
      </c>
      <c r="E18" s="30">
        <v>2679</v>
      </c>
    </row>
    <row r="19" spans="1:5" ht="27" customHeight="1" x14ac:dyDescent="0.2">
      <c r="A19" s="108" t="s">
        <v>36</v>
      </c>
      <c r="B19" s="23" t="s">
        <v>92</v>
      </c>
      <c r="C19" s="23" t="s">
        <v>82</v>
      </c>
      <c r="D19" s="24">
        <v>17404798.649999999</v>
      </c>
      <c r="E19" s="30">
        <v>2554</v>
      </c>
    </row>
    <row r="20" spans="1:5" ht="27" customHeight="1" x14ac:dyDescent="0.2">
      <c r="A20" s="105"/>
      <c r="B20" s="23" t="s">
        <v>12</v>
      </c>
      <c r="C20" s="23" t="s">
        <v>82</v>
      </c>
      <c r="D20" s="24">
        <v>40671516.390000001</v>
      </c>
      <c r="E20" s="30">
        <v>8117</v>
      </c>
    </row>
    <row r="21" spans="1:5" ht="27" customHeight="1" x14ac:dyDescent="0.2">
      <c r="A21" s="105"/>
      <c r="B21" s="23" t="s">
        <v>10</v>
      </c>
      <c r="C21" s="23" t="s">
        <v>51</v>
      </c>
      <c r="D21" s="24">
        <v>40000</v>
      </c>
      <c r="E21" s="30">
        <v>1</v>
      </c>
    </row>
    <row r="22" spans="1:5" ht="27" customHeight="1" x14ac:dyDescent="0.2">
      <c r="A22" s="105"/>
      <c r="B22" s="23" t="s">
        <v>10</v>
      </c>
      <c r="C22" s="23" t="s">
        <v>52</v>
      </c>
      <c r="D22" s="24">
        <v>182728.77</v>
      </c>
      <c r="E22" s="30">
        <v>4</v>
      </c>
    </row>
    <row r="23" spans="1:5" ht="27" customHeight="1" x14ac:dyDescent="0.2">
      <c r="A23" s="105"/>
      <c r="B23" s="23" t="s">
        <v>93</v>
      </c>
      <c r="C23" s="23" t="s">
        <v>52</v>
      </c>
      <c r="D23" s="24">
        <v>82911.03</v>
      </c>
      <c r="E23" s="30">
        <v>2</v>
      </c>
    </row>
    <row r="24" spans="1:5" ht="19.5" customHeight="1" x14ac:dyDescent="0.2">
      <c r="A24" s="110" t="s">
        <v>13</v>
      </c>
      <c r="B24" s="110"/>
      <c r="C24" s="111"/>
      <c r="D24" s="9">
        <f>SUM(D4:D23)</f>
        <v>6792782469.79</v>
      </c>
      <c r="E24" s="8">
        <f>SUM(E4:E23)</f>
        <v>301116</v>
      </c>
    </row>
    <row r="25" spans="1:5" ht="30.75" customHeight="1" x14ac:dyDescent="0.2">
      <c r="A25" s="29" t="s">
        <v>85</v>
      </c>
      <c r="B25" s="23" t="s">
        <v>91</v>
      </c>
      <c r="C25" s="23" t="s">
        <v>57</v>
      </c>
      <c r="D25" s="24">
        <v>717120</v>
      </c>
      <c r="E25" s="30">
        <v>0</v>
      </c>
    </row>
    <row r="26" spans="1:5" ht="20.100000000000001" customHeight="1" x14ac:dyDescent="0.2">
      <c r="A26" s="112" t="s">
        <v>86</v>
      </c>
      <c r="B26" s="112"/>
      <c r="C26" s="113"/>
      <c r="D26" s="13">
        <f>SUM(D25)</f>
        <v>717120</v>
      </c>
      <c r="E26" s="14">
        <f>SUM(E25)</f>
        <v>0</v>
      </c>
    </row>
    <row r="27" spans="1:5" ht="19.5" x14ac:dyDescent="0.2">
      <c r="A27" s="108" t="s">
        <v>34</v>
      </c>
      <c r="B27" s="23" t="s">
        <v>94</v>
      </c>
      <c r="C27" s="23" t="s">
        <v>54</v>
      </c>
      <c r="D27" s="24">
        <v>14483889.970000001</v>
      </c>
      <c r="E27" s="30">
        <v>0</v>
      </c>
    </row>
    <row r="28" spans="1:5" ht="19.5" x14ac:dyDescent="0.2">
      <c r="A28" s="105"/>
      <c r="B28" s="23" t="s">
        <v>94</v>
      </c>
      <c r="C28" s="23" t="s">
        <v>56</v>
      </c>
      <c r="D28" s="24">
        <v>148599488.84</v>
      </c>
      <c r="E28" s="30">
        <v>0</v>
      </c>
    </row>
    <row r="29" spans="1:5" ht="19.5" x14ac:dyDescent="0.2">
      <c r="A29" s="105"/>
      <c r="B29" s="23" t="s">
        <v>15</v>
      </c>
      <c r="C29" s="23" t="s">
        <v>54</v>
      </c>
      <c r="D29" s="24">
        <v>397187725.95999998</v>
      </c>
      <c r="E29" s="30">
        <v>0</v>
      </c>
    </row>
    <row r="30" spans="1:5" ht="19.5" x14ac:dyDescent="0.2">
      <c r="A30" s="105"/>
      <c r="B30" s="23" t="s">
        <v>15</v>
      </c>
      <c r="C30" s="23" t="s">
        <v>72</v>
      </c>
      <c r="D30" s="24">
        <v>657703269.27999997</v>
      </c>
      <c r="E30" s="30">
        <v>0</v>
      </c>
    </row>
    <row r="31" spans="1:5" ht="19.5" x14ac:dyDescent="0.2">
      <c r="A31" s="105"/>
      <c r="B31" s="23" t="s">
        <v>15</v>
      </c>
      <c r="C31" s="23" t="s">
        <v>73</v>
      </c>
      <c r="D31" s="24">
        <v>798924.16</v>
      </c>
      <c r="E31" s="30">
        <v>0</v>
      </c>
    </row>
    <row r="32" spans="1:5" ht="19.5" x14ac:dyDescent="0.2">
      <c r="A32" s="105"/>
      <c r="B32" s="23" t="s">
        <v>15</v>
      </c>
      <c r="C32" s="23" t="s">
        <v>79</v>
      </c>
      <c r="D32" s="24">
        <v>110256156.73999999</v>
      </c>
      <c r="E32" s="30">
        <v>0</v>
      </c>
    </row>
    <row r="33" spans="1:5" ht="19.5" x14ac:dyDescent="0.2">
      <c r="A33" s="105"/>
      <c r="B33" s="23" t="s">
        <v>15</v>
      </c>
      <c r="C33" s="23" t="s">
        <v>64</v>
      </c>
      <c r="D33" s="24">
        <v>12641056.060000001</v>
      </c>
      <c r="E33" s="30">
        <v>0</v>
      </c>
    </row>
    <row r="34" spans="1:5" ht="19.5" x14ac:dyDescent="0.2">
      <c r="A34" s="105"/>
      <c r="B34" s="23" t="s">
        <v>15</v>
      </c>
      <c r="C34" s="23" t="s">
        <v>55</v>
      </c>
      <c r="D34" s="24">
        <v>683260830.92999995</v>
      </c>
      <c r="E34" s="30">
        <v>0</v>
      </c>
    </row>
    <row r="35" spans="1:5" ht="19.5" x14ac:dyDescent="0.2">
      <c r="A35" s="105"/>
      <c r="B35" s="23" t="s">
        <v>15</v>
      </c>
      <c r="C35" s="23" t="s">
        <v>56</v>
      </c>
      <c r="D35" s="24">
        <v>977863298.36000001</v>
      </c>
      <c r="E35" s="30">
        <v>0</v>
      </c>
    </row>
    <row r="36" spans="1:5" s="12" customFormat="1" ht="20.100000000000001" customHeight="1" x14ac:dyDescent="0.2">
      <c r="A36" s="89" t="s">
        <v>18</v>
      </c>
      <c r="B36" s="90"/>
      <c r="C36" s="90"/>
      <c r="D36" s="10">
        <f>SUM(D27:D35)</f>
        <v>3002794640.3000002</v>
      </c>
      <c r="E36" s="11">
        <f>SUM(E27:E35)</f>
        <v>0</v>
      </c>
    </row>
    <row r="37" spans="1:5" s="12" customFormat="1" ht="20.100000000000001" customHeight="1" x14ac:dyDescent="0.2">
      <c r="A37" s="78" t="s">
        <v>19</v>
      </c>
      <c r="B37" s="78"/>
      <c r="C37" s="79"/>
      <c r="D37" s="15">
        <f>SUM(D36,D26,D24)</f>
        <v>9796294230.0900002</v>
      </c>
      <c r="E37" s="16">
        <f>SUM(E36,E26,E24)</f>
        <v>301116</v>
      </c>
    </row>
    <row r="38" spans="1:5" s="7" customFormat="1" x14ac:dyDescent="0.2">
      <c r="A38" s="6" t="s">
        <v>110</v>
      </c>
      <c r="D38" s="37"/>
      <c r="E38" s="37"/>
    </row>
    <row r="39" spans="1:5" s="7" customFormat="1" x14ac:dyDescent="0.2">
      <c r="A39" s="6" t="s">
        <v>14</v>
      </c>
    </row>
  </sheetData>
  <mergeCells count="9">
    <mergeCell ref="A36:C36"/>
    <mergeCell ref="A37:C37"/>
    <mergeCell ref="A1:E1"/>
    <mergeCell ref="A2:E2"/>
    <mergeCell ref="A27:A35"/>
    <mergeCell ref="A19:A23"/>
    <mergeCell ref="A5:A18"/>
    <mergeCell ref="A24:C24"/>
    <mergeCell ref="A26:C26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  <pageSetUpPr fitToPage="1"/>
  </sheetPr>
  <dimension ref="A1:E37"/>
  <sheetViews>
    <sheetView showGridLines="0" topLeftCell="A25" workbookViewId="0">
      <selection activeCell="H27" sqref="H27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21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1267397906.75</v>
      </c>
      <c r="E4" s="30">
        <v>0</v>
      </c>
    </row>
    <row r="5" spans="1:5" ht="19.5" x14ac:dyDescent="0.2">
      <c r="A5" s="108" t="s">
        <v>33</v>
      </c>
      <c r="B5" s="23" t="s">
        <v>6</v>
      </c>
      <c r="C5" s="23" t="s">
        <v>45</v>
      </c>
      <c r="D5" s="24">
        <v>13708900.359999999</v>
      </c>
      <c r="E5" s="30">
        <v>581</v>
      </c>
    </row>
    <row r="6" spans="1:5" ht="19.5" x14ac:dyDescent="0.2">
      <c r="A6" s="105"/>
      <c r="B6" s="23" t="s">
        <v>7</v>
      </c>
      <c r="C6" s="23" t="s">
        <v>46</v>
      </c>
      <c r="D6" s="24">
        <v>96845695.670000002</v>
      </c>
      <c r="E6" s="30">
        <v>0</v>
      </c>
    </row>
    <row r="7" spans="1:5" ht="19.5" x14ac:dyDescent="0.2">
      <c r="A7" s="105"/>
      <c r="B7" s="23" t="s">
        <v>8</v>
      </c>
      <c r="C7" s="23" t="s">
        <v>75</v>
      </c>
      <c r="D7" s="24">
        <v>8617979.5800000001</v>
      </c>
      <c r="E7" s="30">
        <v>1178</v>
      </c>
    </row>
    <row r="8" spans="1:5" ht="19.5" x14ac:dyDescent="0.2">
      <c r="A8" s="105"/>
      <c r="B8" s="23" t="s">
        <v>8</v>
      </c>
      <c r="C8" s="23" t="s">
        <v>47</v>
      </c>
      <c r="D8" s="24">
        <v>523883.81</v>
      </c>
      <c r="E8" s="30">
        <v>0</v>
      </c>
    </row>
    <row r="9" spans="1:5" ht="19.5" x14ac:dyDescent="0.2">
      <c r="A9" s="105"/>
      <c r="B9" s="23" t="s">
        <v>8</v>
      </c>
      <c r="C9" s="23" t="s">
        <v>46</v>
      </c>
      <c r="D9" s="24">
        <v>508194333.66000003</v>
      </c>
      <c r="E9" s="30">
        <v>0</v>
      </c>
    </row>
    <row r="10" spans="1:5" ht="19.5" x14ac:dyDescent="0.2">
      <c r="A10" s="105"/>
      <c r="B10" s="23" t="s">
        <v>9</v>
      </c>
      <c r="C10" s="23" t="s">
        <v>48</v>
      </c>
      <c r="D10" s="24">
        <v>7781419.9699999997</v>
      </c>
      <c r="E10" s="30">
        <v>344</v>
      </c>
    </row>
    <row r="11" spans="1:5" ht="19.5" x14ac:dyDescent="0.2">
      <c r="A11" s="105"/>
      <c r="B11" s="23" t="s">
        <v>9</v>
      </c>
      <c r="C11" s="23" t="s">
        <v>49</v>
      </c>
      <c r="D11" s="24">
        <v>205030178.91</v>
      </c>
      <c r="E11" s="30">
        <v>6134</v>
      </c>
    </row>
    <row r="12" spans="1:5" ht="19.5" x14ac:dyDescent="0.2">
      <c r="A12" s="105"/>
      <c r="B12" s="23" t="s">
        <v>9</v>
      </c>
      <c r="C12" s="23" t="s">
        <v>50</v>
      </c>
      <c r="D12" s="24">
        <v>818682596.97000003</v>
      </c>
      <c r="E12" s="30">
        <v>168206</v>
      </c>
    </row>
    <row r="13" spans="1:5" ht="19.5" x14ac:dyDescent="0.2">
      <c r="A13" s="105"/>
      <c r="B13" s="23" t="s">
        <v>9</v>
      </c>
      <c r="C13" s="23" t="s">
        <v>51</v>
      </c>
      <c r="D13" s="24">
        <v>199324455.09</v>
      </c>
      <c r="E13" s="30">
        <v>14374</v>
      </c>
    </row>
    <row r="14" spans="1:5" ht="19.5" x14ac:dyDescent="0.2">
      <c r="A14" s="105"/>
      <c r="B14" s="23" t="s">
        <v>9</v>
      </c>
      <c r="C14" s="23" t="s">
        <v>52</v>
      </c>
      <c r="D14" s="24">
        <v>660432876.57000005</v>
      </c>
      <c r="E14" s="30">
        <v>17241</v>
      </c>
    </row>
    <row r="15" spans="1:5" ht="19.5" x14ac:dyDescent="0.2">
      <c r="A15" s="105"/>
      <c r="B15" s="23" t="s">
        <v>9</v>
      </c>
      <c r="C15" s="23" t="s">
        <v>53</v>
      </c>
      <c r="D15" s="24">
        <v>2903012230.5500002</v>
      </c>
      <c r="E15" s="30">
        <v>100266</v>
      </c>
    </row>
    <row r="16" spans="1:5" ht="19.5" x14ac:dyDescent="0.2">
      <c r="A16" s="105"/>
      <c r="B16" s="23" t="s">
        <v>9</v>
      </c>
      <c r="C16" s="23" t="s">
        <v>62</v>
      </c>
      <c r="D16" s="24">
        <v>273654.46000000002</v>
      </c>
      <c r="E16" s="30">
        <v>14</v>
      </c>
    </row>
    <row r="17" spans="1:5" ht="19.5" x14ac:dyDescent="0.2">
      <c r="A17" s="105"/>
      <c r="B17" s="23" t="s">
        <v>11</v>
      </c>
      <c r="C17" s="23" t="s">
        <v>81</v>
      </c>
      <c r="D17" s="24">
        <v>16352358.07</v>
      </c>
      <c r="E17" s="30">
        <v>990</v>
      </c>
    </row>
    <row r="18" spans="1:5" ht="29.25" x14ac:dyDescent="0.2">
      <c r="A18" s="105"/>
      <c r="B18" s="23" t="s">
        <v>11</v>
      </c>
      <c r="C18" s="23" t="s">
        <v>83</v>
      </c>
      <c r="D18" s="24">
        <v>7906222.9199999999</v>
      </c>
      <c r="E18" s="30">
        <v>0</v>
      </c>
    </row>
    <row r="19" spans="1:5" ht="19.5" x14ac:dyDescent="0.2">
      <c r="A19" s="105"/>
      <c r="B19" s="23" t="s">
        <v>11</v>
      </c>
      <c r="C19" s="23" t="s">
        <v>71</v>
      </c>
      <c r="D19" s="24">
        <v>179993358.09999999</v>
      </c>
      <c r="E19" s="30">
        <v>0</v>
      </c>
    </row>
    <row r="20" spans="1:5" ht="27" customHeight="1" x14ac:dyDescent="0.2">
      <c r="A20" s="108" t="s">
        <v>36</v>
      </c>
      <c r="B20" s="23" t="s">
        <v>12</v>
      </c>
      <c r="C20" s="23" t="s">
        <v>82</v>
      </c>
      <c r="D20" s="24">
        <v>67674193.989999995</v>
      </c>
      <c r="E20" s="30">
        <v>6726</v>
      </c>
    </row>
    <row r="21" spans="1:5" ht="27" customHeight="1" x14ac:dyDescent="0.2">
      <c r="A21" s="105"/>
      <c r="B21" s="23" t="s">
        <v>12</v>
      </c>
      <c r="C21" s="23" t="s">
        <v>75</v>
      </c>
      <c r="D21" s="24">
        <v>7612975.6299999999</v>
      </c>
      <c r="E21" s="30">
        <v>272</v>
      </c>
    </row>
    <row r="22" spans="1:5" ht="19.5" customHeight="1" x14ac:dyDescent="0.2">
      <c r="A22" s="110" t="s">
        <v>13</v>
      </c>
      <c r="B22" s="110"/>
      <c r="C22" s="111"/>
      <c r="D22" s="9">
        <f>SUM(D4:D21)</f>
        <v>6969365221.0600014</v>
      </c>
      <c r="E22" s="8">
        <f>SUM(E4:E21)</f>
        <v>316326</v>
      </c>
    </row>
    <row r="23" spans="1:5" ht="36" customHeight="1" x14ac:dyDescent="0.2">
      <c r="A23" s="29" t="s">
        <v>85</v>
      </c>
      <c r="B23" s="23" t="s">
        <v>28</v>
      </c>
      <c r="C23" s="23" t="s">
        <v>57</v>
      </c>
      <c r="D23" s="24">
        <v>57055924.140000001</v>
      </c>
      <c r="E23" s="30">
        <v>0</v>
      </c>
    </row>
    <row r="24" spans="1:5" ht="20.100000000000001" customHeight="1" x14ac:dyDescent="0.2">
      <c r="A24" s="112" t="s">
        <v>86</v>
      </c>
      <c r="B24" s="112"/>
      <c r="C24" s="113"/>
      <c r="D24" s="13">
        <f>SUM(D23)</f>
        <v>57055924.140000001</v>
      </c>
      <c r="E24" s="14">
        <f>SUM(E23)</f>
        <v>0</v>
      </c>
    </row>
    <row r="25" spans="1:5" ht="19.5" x14ac:dyDescent="0.2">
      <c r="A25" s="108" t="s">
        <v>34</v>
      </c>
      <c r="B25" s="23" t="s">
        <v>29</v>
      </c>
      <c r="C25" s="23" t="s">
        <v>54</v>
      </c>
      <c r="D25" s="24">
        <v>6187792.0999999996</v>
      </c>
      <c r="E25" s="30">
        <v>0</v>
      </c>
    </row>
    <row r="26" spans="1:5" ht="19.5" x14ac:dyDescent="0.2">
      <c r="A26" s="105"/>
      <c r="B26" s="23" t="s">
        <v>29</v>
      </c>
      <c r="C26" s="23" t="s">
        <v>56</v>
      </c>
      <c r="D26" s="24">
        <v>7377142.9800000004</v>
      </c>
      <c r="E26" s="30">
        <v>0</v>
      </c>
    </row>
    <row r="27" spans="1:5" ht="19.5" x14ac:dyDescent="0.2">
      <c r="A27" s="105"/>
      <c r="B27" s="23" t="s">
        <v>15</v>
      </c>
      <c r="C27" s="23" t="s">
        <v>54</v>
      </c>
      <c r="D27" s="24">
        <v>110177068.05</v>
      </c>
      <c r="E27" s="30">
        <v>0</v>
      </c>
    </row>
    <row r="28" spans="1:5" ht="19.5" x14ac:dyDescent="0.2">
      <c r="A28" s="105"/>
      <c r="B28" s="23" t="s">
        <v>15</v>
      </c>
      <c r="C28" s="23" t="s">
        <v>72</v>
      </c>
      <c r="D28" s="24">
        <v>30393635.640000001</v>
      </c>
      <c r="E28" s="30">
        <v>0</v>
      </c>
    </row>
    <row r="29" spans="1:5" ht="19.5" x14ac:dyDescent="0.2">
      <c r="A29" s="105"/>
      <c r="B29" s="23" t="s">
        <v>15</v>
      </c>
      <c r="C29" s="23" t="s">
        <v>73</v>
      </c>
      <c r="D29" s="24">
        <v>2630220.0699999998</v>
      </c>
      <c r="E29" s="30">
        <v>0</v>
      </c>
    </row>
    <row r="30" spans="1:5" ht="19.5" x14ac:dyDescent="0.2">
      <c r="A30" s="105"/>
      <c r="B30" s="23" t="s">
        <v>15</v>
      </c>
      <c r="C30" s="23" t="s">
        <v>79</v>
      </c>
      <c r="D30" s="24">
        <v>194824296.12</v>
      </c>
      <c r="E30" s="30">
        <v>0</v>
      </c>
    </row>
    <row r="31" spans="1:5" ht="19.5" x14ac:dyDescent="0.2">
      <c r="A31" s="105"/>
      <c r="B31" s="23" t="s">
        <v>15</v>
      </c>
      <c r="C31" s="23" t="s">
        <v>64</v>
      </c>
      <c r="D31" s="24">
        <v>20973950.789999999</v>
      </c>
      <c r="E31" s="30">
        <v>0</v>
      </c>
    </row>
    <row r="32" spans="1:5" ht="19.5" x14ac:dyDescent="0.2">
      <c r="A32" s="105"/>
      <c r="B32" s="23" t="s">
        <v>15</v>
      </c>
      <c r="C32" s="23" t="s">
        <v>55</v>
      </c>
      <c r="D32" s="24">
        <v>292888831.92000002</v>
      </c>
      <c r="E32" s="30">
        <v>0</v>
      </c>
    </row>
    <row r="33" spans="1:5" ht="19.5" x14ac:dyDescent="0.2">
      <c r="A33" s="109"/>
      <c r="B33" s="23" t="s">
        <v>15</v>
      </c>
      <c r="C33" s="23" t="s">
        <v>56</v>
      </c>
      <c r="D33" s="24">
        <v>609652681.50999999</v>
      </c>
      <c r="E33" s="30">
        <v>0</v>
      </c>
    </row>
    <row r="34" spans="1:5" s="12" customFormat="1" ht="20.100000000000001" customHeight="1" x14ac:dyDescent="0.2">
      <c r="A34" s="89" t="s">
        <v>18</v>
      </c>
      <c r="B34" s="90"/>
      <c r="C34" s="90"/>
      <c r="D34" s="10">
        <f>SUM(D25:D33)</f>
        <v>1275105619.1800001</v>
      </c>
      <c r="E34" s="11">
        <f>SUM(E25:E33)</f>
        <v>0</v>
      </c>
    </row>
    <row r="35" spans="1:5" s="12" customFormat="1" ht="20.100000000000001" customHeight="1" x14ac:dyDescent="0.2">
      <c r="A35" s="78" t="s">
        <v>19</v>
      </c>
      <c r="B35" s="78"/>
      <c r="C35" s="79"/>
      <c r="D35" s="15">
        <f>SUM(D34,D24,D22)</f>
        <v>8301526764.3800011</v>
      </c>
      <c r="E35" s="16">
        <f>SUM(E34,E24,E22)</f>
        <v>316326</v>
      </c>
    </row>
    <row r="36" spans="1:5" s="7" customFormat="1" x14ac:dyDescent="0.2">
      <c r="A36" s="6" t="s">
        <v>110</v>
      </c>
      <c r="D36" s="32"/>
      <c r="E36" s="32"/>
    </row>
    <row r="37" spans="1:5" s="7" customFormat="1" x14ac:dyDescent="0.2">
      <c r="A37" s="6" t="s">
        <v>14</v>
      </c>
    </row>
  </sheetData>
  <mergeCells count="9">
    <mergeCell ref="A1:E1"/>
    <mergeCell ref="A2:E2"/>
    <mergeCell ref="A34:C34"/>
    <mergeCell ref="A35:C35"/>
    <mergeCell ref="A25:A33"/>
    <mergeCell ref="A20:A21"/>
    <mergeCell ref="A5:A19"/>
    <mergeCell ref="A22:C22"/>
    <mergeCell ref="A24:C24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804C-DF41-42C3-A95D-2F17C8849B4E}">
  <sheetPr>
    <tabColor rgb="FF00B0F0"/>
    <pageSetUpPr fitToPage="1"/>
  </sheetPr>
  <dimension ref="A1:E34"/>
  <sheetViews>
    <sheetView showGridLines="0" topLeftCell="A22" workbookViewId="0">
      <selection activeCell="D36" sqref="D36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6.855468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109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55369595819.790001</v>
      </c>
      <c r="E4" s="30">
        <v>219811</v>
      </c>
    </row>
    <row r="5" spans="1:5" ht="19.5" x14ac:dyDescent="0.2">
      <c r="A5" s="83"/>
      <c r="B5" s="23" t="s">
        <v>8</v>
      </c>
      <c r="C5" s="23" t="s">
        <v>99</v>
      </c>
      <c r="D5" s="24">
        <v>13883095.109999999</v>
      </c>
      <c r="E5" s="30">
        <v>142</v>
      </c>
    </row>
    <row r="6" spans="1:5" ht="19.5" x14ac:dyDescent="0.2">
      <c r="A6" s="83"/>
      <c r="B6" s="23" t="s">
        <v>9</v>
      </c>
      <c r="C6" s="23" t="s">
        <v>49</v>
      </c>
      <c r="D6" s="24">
        <v>4893337208.4099998</v>
      </c>
      <c r="E6" s="30">
        <v>37230</v>
      </c>
    </row>
    <row r="7" spans="1:5" ht="19.5" x14ac:dyDescent="0.2">
      <c r="A7" s="83"/>
      <c r="B7" s="23" t="s">
        <v>9</v>
      </c>
      <c r="C7" s="23" t="s">
        <v>51</v>
      </c>
      <c r="D7" s="24">
        <v>242965872.80000001</v>
      </c>
      <c r="E7" s="30">
        <v>2081</v>
      </c>
    </row>
    <row r="8" spans="1:5" ht="19.5" x14ac:dyDescent="0.2">
      <c r="A8" s="84"/>
      <c r="B8" s="23" t="s">
        <v>9</v>
      </c>
      <c r="C8" s="23" t="s">
        <v>52</v>
      </c>
      <c r="D8" s="24">
        <v>10516390451.309999</v>
      </c>
      <c r="E8" s="30">
        <v>74920</v>
      </c>
    </row>
    <row r="9" spans="1:5" ht="19.5" x14ac:dyDescent="0.2">
      <c r="A9" s="84"/>
      <c r="B9" s="23" t="s">
        <v>9</v>
      </c>
      <c r="C9" s="23" t="s">
        <v>53</v>
      </c>
      <c r="D9" s="24">
        <v>16580708398.719999</v>
      </c>
      <c r="E9" s="30">
        <v>119909</v>
      </c>
    </row>
    <row r="10" spans="1:5" ht="19.5" x14ac:dyDescent="0.2">
      <c r="A10" s="84"/>
      <c r="B10" s="23" t="s">
        <v>11</v>
      </c>
      <c r="C10" s="23" t="s">
        <v>81</v>
      </c>
      <c r="D10" s="24">
        <v>280809294.06</v>
      </c>
      <c r="E10" s="30">
        <v>1116</v>
      </c>
    </row>
    <row r="11" spans="1:5" ht="18" customHeight="1" x14ac:dyDescent="0.2">
      <c r="A11" s="84"/>
      <c r="B11" s="23" t="s">
        <v>11</v>
      </c>
      <c r="C11" s="23" t="s">
        <v>71</v>
      </c>
      <c r="D11" s="24">
        <v>120464616.23999999</v>
      </c>
      <c r="E11" s="30">
        <v>429</v>
      </c>
    </row>
    <row r="12" spans="1:5" ht="19.5" customHeight="1" x14ac:dyDescent="0.2">
      <c r="A12" s="85" t="s">
        <v>63</v>
      </c>
      <c r="B12" s="86"/>
      <c r="C12" s="86"/>
      <c r="D12" s="9">
        <f>SUM(D4:D11)</f>
        <v>88018154756.440002</v>
      </c>
      <c r="E12" s="8">
        <f>SUM(E4:E11)</f>
        <v>455638</v>
      </c>
    </row>
    <row r="13" spans="1:5" ht="19.5" x14ac:dyDescent="0.2">
      <c r="A13" s="87" t="s">
        <v>34</v>
      </c>
      <c r="B13" s="59" t="s">
        <v>94</v>
      </c>
      <c r="C13" s="27" t="s">
        <v>55</v>
      </c>
      <c r="D13" s="28">
        <v>572742044.41999996</v>
      </c>
      <c r="E13" s="36">
        <v>0</v>
      </c>
    </row>
    <row r="14" spans="1:5" ht="19.5" x14ac:dyDescent="0.2">
      <c r="A14" s="88"/>
      <c r="B14" s="59" t="s">
        <v>94</v>
      </c>
      <c r="C14" s="27" t="s">
        <v>56</v>
      </c>
      <c r="D14" s="28">
        <v>1627251009.6500001</v>
      </c>
      <c r="E14" s="36">
        <v>0</v>
      </c>
    </row>
    <row r="15" spans="1:5" ht="19.5" x14ac:dyDescent="0.2">
      <c r="A15" s="88"/>
      <c r="B15" s="59" t="s">
        <v>15</v>
      </c>
      <c r="C15" s="27" t="s">
        <v>73</v>
      </c>
      <c r="D15" s="28">
        <v>2962450.48</v>
      </c>
      <c r="E15" s="36">
        <v>0</v>
      </c>
    </row>
    <row r="16" spans="1:5" ht="19.5" x14ac:dyDescent="0.2">
      <c r="A16" s="88"/>
      <c r="B16" s="59" t="s">
        <v>15</v>
      </c>
      <c r="C16" s="27" t="s">
        <v>55</v>
      </c>
      <c r="D16" s="28">
        <v>249629952.53</v>
      </c>
      <c r="E16" s="36">
        <v>0</v>
      </c>
    </row>
    <row r="17" spans="1:5" ht="19.5" x14ac:dyDescent="0.2">
      <c r="A17" s="88"/>
      <c r="B17" s="59" t="s">
        <v>15</v>
      </c>
      <c r="C17" s="27" t="s">
        <v>56</v>
      </c>
      <c r="D17" s="28">
        <v>846345475.42999995</v>
      </c>
      <c r="E17" s="36">
        <v>0</v>
      </c>
    </row>
    <row r="18" spans="1:5" ht="19.5" customHeight="1" x14ac:dyDescent="0.2">
      <c r="A18" s="89" t="s">
        <v>18</v>
      </c>
      <c r="B18" s="90"/>
      <c r="C18" s="90"/>
      <c r="D18" s="10">
        <f>SUM(D13:D17)</f>
        <v>3298930932.5100002</v>
      </c>
      <c r="E18" s="11">
        <f>SUM(E13:E17)</f>
        <v>0</v>
      </c>
    </row>
    <row r="19" spans="1:5" ht="19.5" customHeight="1" x14ac:dyDescent="0.2">
      <c r="A19" s="69" t="s">
        <v>85</v>
      </c>
      <c r="B19" s="52" t="s">
        <v>105</v>
      </c>
      <c r="C19" s="25" t="s">
        <v>106</v>
      </c>
      <c r="D19" s="26">
        <v>1000000</v>
      </c>
      <c r="E19" s="45">
        <v>0</v>
      </c>
    </row>
    <row r="20" spans="1:5" ht="19.5" customHeight="1" x14ac:dyDescent="0.2">
      <c r="A20" s="70"/>
      <c r="B20" s="52" t="s">
        <v>105</v>
      </c>
      <c r="C20" s="25" t="s">
        <v>107</v>
      </c>
      <c r="D20" s="26">
        <v>7210039.6900000004</v>
      </c>
      <c r="E20" s="53">
        <v>0</v>
      </c>
    </row>
    <row r="21" spans="1:5" ht="18.75" customHeight="1" x14ac:dyDescent="0.2">
      <c r="A21" s="70"/>
      <c r="B21" s="52" t="s">
        <v>105</v>
      </c>
      <c r="C21" s="25" t="s">
        <v>77</v>
      </c>
      <c r="D21" s="26">
        <v>4850000</v>
      </c>
      <c r="E21" s="53">
        <v>0</v>
      </c>
    </row>
    <row r="22" spans="1:5" ht="18.75" customHeight="1" x14ac:dyDescent="0.2">
      <c r="A22" s="70"/>
      <c r="B22" s="52" t="s">
        <v>91</v>
      </c>
      <c r="C22" s="25" t="s">
        <v>57</v>
      </c>
      <c r="D22" s="26">
        <v>23063150</v>
      </c>
      <c r="E22" s="53">
        <v>0</v>
      </c>
    </row>
    <row r="23" spans="1:5" ht="19.5" customHeight="1" x14ac:dyDescent="0.2">
      <c r="A23" s="70"/>
      <c r="B23" s="52" t="s">
        <v>28</v>
      </c>
      <c r="C23" s="25" t="s">
        <v>111</v>
      </c>
      <c r="D23" s="26">
        <v>220055065.65000001</v>
      </c>
      <c r="E23" s="53">
        <v>0</v>
      </c>
    </row>
    <row r="24" spans="1:5" ht="19.5" customHeight="1" x14ac:dyDescent="0.2">
      <c r="A24" s="70"/>
      <c r="B24" s="52" t="s">
        <v>28</v>
      </c>
      <c r="C24" s="25" t="s">
        <v>112</v>
      </c>
      <c r="D24" s="26">
        <v>645931000</v>
      </c>
      <c r="E24" s="53">
        <v>0</v>
      </c>
    </row>
    <row r="25" spans="1:5" ht="19.5" customHeight="1" x14ac:dyDescent="0.2">
      <c r="A25" s="70"/>
      <c r="B25" s="52" t="s">
        <v>28</v>
      </c>
      <c r="C25" s="25" t="s">
        <v>57</v>
      </c>
      <c r="D25" s="26">
        <v>24136268.289999999</v>
      </c>
      <c r="E25" s="53">
        <v>0</v>
      </c>
    </row>
    <row r="26" spans="1:5" ht="19.5" customHeight="1" x14ac:dyDescent="0.2">
      <c r="A26" s="71" t="s">
        <v>86</v>
      </c>
      <c r="B26" s="72"/>
      <c r="C26" s="72"/>
      <c r="D26" s="13">
        <f>SUM(D19:D25)</f>
        <v>926245523.63</v>
      </c>
      <c r="E26" s="14">
        <f>SUM(E19:E25)</f>
        <v>0</v>
      </c>
    </row>
    <row r="27" spans="1:5" ht="26.25" customHeight="1" x14ac:dyDescent="0.2">
      <c r="A27" s="73" t="s">
        <v>42</v>
      </c>
      <c r="B27" s="25" t="s">
        <v>98</v>
      </c>
      <c r="C27" s="25" t="s">
        <v>49</v>
      </c>
      <c r="D27" s="26">
        <v>926198943.64999998</v>
      </c>
      <c r="E27" s="30">
        <v>3690</v>
      </c>
    </row>
    <row r="28" spans="1:5" ht="26.25" customHeight="1" x14ac:dyDescent="0.2">
      <c r="A28" s="74"/>
      <c r="B28" s="43" t="s">
        <v>98</v>
      </c>
      <c r="C28" s="43" t="s">
        <v>51</v>
      </c>
      <c r="D28" s="44">
        <v>696742730.51999998</v>
      </c>
      <c r="E28" s="42">
        <v>2303</v>
      </c>
    </row>
    <row r="29" spans="1:5" ht="26.25" customHeight="1" x14ac:dyDescent="0.2">
      <c r="A29" s="74"/>
      <c r="B29" s="43" t="s">
        <v>98</v>
      </c>
      <c r="C29" s="43" t="s">
        <v>52</v>
      </c>
      <c r="D29" s="44">
        <v>2118556871.75</v>
      </c>
      <c r="E29" s="66">
        <v>8538</v>
      </c>
    </row>
    <row r="30" spans="1:5" ht="26.25" customHeight="1" x14ac:dyDescent="0.2">
      <c r="A30" s="75"/>
      <c r="B30" s="43" t="s">
        <v>98</v>
      </c>
      <c r="C30" s="43" t="s">
        <v>53</v>
      </c>
      <c r="D30" s="44">
        <v>6001310272.4399996</v>
      </c>
      <c r="E30" s="42">
        <v>24085</v>
      </c>
    </row>
    <row r="31" spans="1:5" ht="19.5" customHeight="1" x14ac:dyDescent="0.2">
      <c r="A31" s="76" t="s">
        <v>59</v>
      </c>
      <c r="B31" s="77"/>
      <c r="C31" s="77"/>
      <c r="D31" s="39">
        <f>SUM(D27:D30)</f>
        <v>9742808818.3600006</v>
      </c>
      <c r="E31" s="65">
        <f>SUM(E27:E30)</f>
        <v>38616</v>
      </c>
    </row>
    <row r="32" spans="1:5" ht="19.5" customHeight="1" x14ac:dyDescent="0.2">
      <c r="A32" s="78" t="s">
        <v>19</v>
      </c>
      <c r="B32" s="78"/>
      <c r="C32" s="79"/>
      <c r="D32" s="15">
        <f>D12+D18+D26+D31</f>
        <v>101986140030.94</v>
      </c>
      <c r="E32" s="15">
        <f>E12+E18+E26+E31</f>
        <v>494254</v>
      </c>
    </row>
    <row r="33" spans="1:5" x14ac:dyDescent="0.2">
      <c r="A33" s="6" t="s">
        <v>110</v>
      </c>
      <c r="D33" s="34"/>
      <c r="E33" s="34"/>
    </row>
    <row r="34" spans="1:5" x14ac:dyDescent="0.2">
      <c r="A34" s="6" t="s">
        <v>14</v>
      </c>
    </row>
  </sheetData>
  <mergeCells count="11">
    <mergeCell ref="A18:C18"/>
    <mergeCell ref="A1:E1"/>
    <mergeCell ref="A2:E2"/>
    <mergeCell ref="A4:A11"/>
    <mergeCell ref="A12:C12"/>
    <mergeCell ref="A13:A17"/>
    <mergeCell ref="A19:A25"/>
    <mergeCell ref="A26:C26"/>
    <mergeCell ref="A27:A30"/>
    <mergeCell ref="A31:C31"/>
    <mergeCell ref="A32:C32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7"/>
    <pageSetUpPr fitToPage="1"/>
  </sheetPr>
  <dimension ref="A1:E30"/>
  <sheetViews>
    <sheetView showGridLines="0" topLeftCell="A22" workbookViewId="0">
      <selection activeCell="D32" sqref="D32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27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1032242305.11</v>
      </c>
      <c r="E4" s="30">
        <v>0</v>
      </c>
    </row>
    <row r="5" spans="1:5" ht="19.5" x14ac:dyDescent="0.2">
      <c r="A5" s="108" t="s">
        <v>35</v>
      </c>
      <c r="B5" s="23" t="s">
        <v>7</v>
      </c>
      <c r="C5" s="23" t="s">
        <v>46</v>
      </c>
      <c r="D5" s="24">
        <v>59658187.18</v>
      </c>
      <c r="E5" s="30">
        <v>10777</v>
      </c>
    </row>
    <row r="6" spans="1:5" ht="19.5" x14ac:dyDescent="0.2">
      <c r="A6" s="105"/>
      <c r="B6" s="23" t="s">
        <v>8</v>
      </c>
      <c r="C6" s="23" t="s">
        <v>75</v>
      </c>
      <c r="D6" s="24">
        <v>3835649.44</v>
      </c>
      <c r="E6" s="30">
        <v>273</v>
      </c>
    </row>
    <row r="7" spans="1:5" ht="19.5" x14ac:dyDescent="0.2">
      <c r="A7" s="105"/>
      <c r="B7" s="23" t="s">
        <v>8</v>
      </c>
      <c r="C7" s="23" t="s">
        <v>52</v>
      </c>
      <c r="D7" s="24">
        <v>203729.6</v>
      </c>
      <c r="E7" s="30">
        <v>5</v>
      </c>
    </row>
    <row r="8" spans="1:5" ht="19.5" x14ac:dyDescent="0.2">
      <c r="A8" s="105"/>
      <c r="B8" s="23" t="s">
        <v>8</v>
      </c>
      <c r="C8" s="23" t="s">
        <v>47</v>
      </c>
      <c r="D8" s="24">
        <v>88162.82</v>
      </c>
      <c r="E8" s="30">
        <v>4</v>
      </c>
    </row>
    <row r="9" spans="1:5" ht="19.5" x14ac:dyDescent="0.2">
      <c r="A9" s="105"/>
      <c r="B9" s="23" t="s">
        <v>8</v>
      </c>
      <c r="C9" s="23" t="s">
        <v>46</v>
      </c>
      <c r="D9" s="24">
        <v>350554303.64999998</v>
      </c>
      <c r="E9" s="30">
        <v>18553</v>
      </c>
    </row>
    <row r="10" spans="1:5" ht="19.5" x14ac:dyDescent="0.2">
      <c r="A10" s="105"/>
      <c r="B10" s="23" t="s">
        <v>9</v>
      </c>
      <c r="C10" s="23" t="s">
        <v>48</v>
      </c>
      <c r="D10" s="24">
        <v>8175738.2000000002</v>
      </c>
      <c r="E10" s="30">
        <v>386</v>
      </c>
    </row>
    <row r="11" spans="1:5" ht="19.5" x14ac:dyDescent="0.2">
      <c r="A11" s="105"/>
      <c r="B11" s="23" t="s">
        <v>9</v>
      </c>
      <c r="C11" s="23" t="s">
        <v>49</v>
      </c>
      <c r="D11" s="24">
        <v>100585967.58</v>
      </c>
      <c r="E11" s="30">
        <v>3223</v>
      </c>
    </row>
    <row r="12" spans="1:5" ht="19.5" x14ac:dyDescent="0.2">
      <c r="A12" s="105"/>
      <c r="B12" s="23" t="s">
        <v>9</v>
      </c>
      <c r="C12" s="23" t="s">
        <v>50</v>
      </c>
      <c r="D12" s="24">
        <v>773911051.14999998</v>
      </c>
      <c r="E12" s="30">
        <v>154914</v>
      </c>
    </row>
    <row r="13" spans="1:5" ht="19.5" x14ac:dyDescent="0.2">
      <c r="A13" s="105"/>
      <c r="B13" s="23" t="s">
        <v>9</v>
      </c>
      <c r="C13" s="23" t="s">
        <v>51</v>
      </c>
      <c r="D13" s="24">
        <v>149766788.02000001</v>
      </c>
      <c r="E13" s="30">
        <v>9954</v>
      </c>
    </row>
    <row r="14" spans="1:5" ht="19.5" x14ac:dyDescent="0.2">
      <c r="A14" s="105"/>
      <c r="B14" s="23" t="s">
        <v>9</v>
      </c>
      <c r="C14" s="23" t="s">
        <v>52</v>
      </c>
      <c r="D14" s="24">
        <v>720012065.83000004</v>
      </c>
      <c r="E14" s="30">
        <v>19036</v>
      </c>
    </row>
    <row r="15" spans="1:5" ht="19.5" x14ac:dyDescent="0.2">
      <c r="A15" s="105"/>
      <c r="B15" s="23" t="s">
        <v>9</v>
      </c>
      <c r="C15" s="23" t="s">
        <v>53</v>
      </c>
      <c r="D15" s="24">
        <v>2175054088.1799998</v>
      </c>
      <c r="E15" s="30">
        <v>83047</v>
      </c>
    </row>
    <row r="16" spans="1:5" ht="19.5" x14ac:dyDescent="0.2">
      <c r="A16" s="105"/>
      <c r="B16" s="23" t="s">
        <v>9</v>
      </c>
      <c r="C16" s="23" t="s">
        <v>89</v>
      </c>
      <c r="D16" s="24">
        <v>25145345.719999999</v>
      </c>
      <c r="E16" s="30">
        <v>2569</v>
      </c>
    </row>
    <row r="17" spans="1:5" ht="19.5" x14ac:dyDescent="0.2">
      <c r="A17" s="105"/>
      <c r="B17" s="23" t="s">
        <v>9</v>
      </c>
      <c r="C17" s="23" t="s">
        <v>62</v>
      </c>
      <c r="D17" s="24">
        <v>236612.54</v>
      </c>
      <c r="E17" s="30">
        <v>16</v>
      </c>
    </row>
    <row r="18" spans="1:5" ht="29.25" x14ac:dyDescent="0.2">
      <c r="A18" s="105"/>
      <c r="B18" s="23" t="s">
        <v>11</v>
      </c>
      <c r="C18" s="23" t="s">
        <v>83</v>
      </c>
      <c r="D18" s="24">
        <v>10212049</v>
      </c>
      <c r="E18" s="30">
        <v>550</v>
      </c>
    </row>
    <row r="19" spans="1:5" x14ac:dyDescent="0.2">
      <c r="A19" s="105"/>
      <c r="B19" s="23" t="s">
        <v>11</v>
      </c>
      <c r="C19" s="23" t="s">
        <v>77</v>
      </c>
      <c r="D19" s="24">
        <v>16317034.779999999</v>
      </c>
      <c r="E19" s="30">
        <v>3740</v>
      </c>
    </row>
    <row r="20" spans="1:5" ht="27" customHeight="1" x14ac:dyDescent="0.2">
      <c r="A20" s="108" t="s">
        <v>36</v>
      </c>
      <c r="B20" s="23" t="s">
        <v>12</v>
      </c>
      <c r="C20" s="23" t="s">
        <v>82</v>
      </c>
      <c r="D20" s="24">
        <v>81955483.640000001</v>
      </c>
      <c r="E20" s="30">
        <v>4431</v>
      </c>
    </row>
    <row r="21" spans="1:5" ht="27" customHeight="1" x14ac:dyDescent="0.2">
      <c r="A21" s="105"/>
      <c r="B21" s="23" t="s">
        <v>12</v>
      </c>
      <c r="C21" s="23" t="s">
        <v>75</v>
      </c>
      <c r="D21" s="24">
        <v>1458171.58</v>
      </c>
      <c r="E21" s="30">
        <v>90</v>
      </c>
    </row>
    <row r="22" spans="1:5" ht="27" customHeight="1" x14ac:dyDescent="0.2">
      <c r="A22" s="105"/>
      <c r="B22" s="23" t="s">
        <v>10</v>
      </c>
      <c r="C22" s="23" t="s">
        <v>51</v>
      </c>
      <c r="D22" s="24">
        <v>641223.73</v>
      </c>
      <c r="E22" s="30">
        <v>20</v>
      </c>
    </row>
    <row r="23" spans="1:5" ht="27" customHeight="1" x14ac:dyDescent="0.2">
      <c r="A23" s="109"/>
      <c r="B23" s="23" t="s">
        <v>10</v>
      </c>
      <c r="C23" s="23" t="s">
        <v>52</v>
      </c>
      <c r="D23" s="24">
        <v>1065448.54</v>
      </c>
      <c r="E23" s="30">
        <v>23</v>
      </c>
    </row>
    <row r="24" spans="1:5" ht="19.5" customHeight="1" x14ac:dyDescent="0.2">
      <c r="A24" s="110" t="s">
        <v>13</v>
      </c>
      <c r="B24" s="110"/>
      <c r="C24" s="111"/>
      <c r="D24" s="9">
        <f>SUM(D4:D23)</f>
        <v>5511119406.289999</v>
      </c>
      <c r="E24" s="8">
        <f>SUM(E4:E23)</f>
        <v>311611</v>
      </c>
    </row>
    <row r="25" spans="1:5" ht="19.5" x14ac:dyDescent="0.2">
      <c r="A25" s="108" t="s">
        <v>34</v>
      </c>
      <c r="B25" s="23" t="s">
        <v>30</v>
      </c>
      <c r="C25" s="23" t="s">
        <v>55</v>
      </c>
      <c r="D25" s="24">
        <v>1799015.22</v>
      </c>
      <c r="E25" s="30">
        <v>0</v>
      </c>
    </row>
    <row r="26" spans="1:5" ht="19.5" x14ac:dyDescent="0.2">
      <c r="A26" s="105"/>
      <c r="B26" s="23" t="s">
        <v>30</v>
      </c>
      <c r="C26" s="23" t="s">
        <v>56</v>
      </c>
      <c r="D26" s="24">
        <v>13855245.26</v>
      </c>
      <c r="E26" s="30">
        <v>0</v>
      </c>
    </row>
    <row r="27" spans="1:5" s="12" customFormat="1" ht="20.100000000000001" customHeight="1" x14ac:dyDescent="0.2">
      <c r="A27" s="89" t="s">
        <v>18</v>
      </c>
      <c r="B27" s="90"/>
      <c r="C27" s="90"/>
      <c r="D27" s="10">
        <f>SUM(D25:D26)</f>
        <v>15654260.48</v>
      </c>
      <c r="E27" s="11">
        <f>SUM(E25:E26)</f>
        <v>0</v>
      </c>
    </row>
    <row r="28" spans="1:5" s="12" customFormat="1" ht="20.100000000000001" customHeight="1" x14ac:dyDescent="0.2">
      <c r="A28" s="78" t="s">
        <v>19</v>
      </c>
      <c r="B28" s="78"/>
      <c r="C28" s="79"/>
      <c r="D28" s="15">
        <f>SUM(D27,D24)</f>
        <v>5526773666.7699986</v>
      </c>
      <c r="E28" s="16">
        <f>SUM(E27,E24)</f>
        <v>311611</v>
      </c>
    </row>
    <row r="29" spans="1:5" s="7" customFormat="1" x14ac:dyDescent="0.2">
      <c r="A29" s="6" t="s">
        <v>110</v>
      </c>
      <c r="D29" s="32"/>
      <c r="E29" s="32"/>
    </row>
    <row r="30" spans="1:5" s="7" customFormat="1" x14ac:dyDescent="0.2">
      <c r="A30" s="6" t="s">
        <v>14</v>
      </c>
    </row>
  </sheetData>
  <mergeCells count="8">
    <mergeCell ref="A1:E1"/>
    <mergeCell ref="A2:E2"/>
    <mergeCell ref="A27:C27"/>
    <mergeCell ref="A28:C28"/>
    <mergeCell ref="A25:A26"/>
    <mergeCell ref="A5:A19"/>
    <mergeCell ref="A24:C24"/>
    <mergeCell ref="A20:A23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9"/>
    <pageSetUpPr fitToPage="1"/>
  </sheetPr>
  <dimension ref="A1:E36"/>
  <sheetViews>
    <sheetView showGridLines="0" topLeftCell="A22" workbookViewId="0">
      <selection activeCell="D38" sqref="D38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26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868712070.64999998</v>
      </c>
      <c r="E4" s="30">
        <v>0</v>
      </c>
    </row>
    <row r="5" spans="1:5" ht="19.5" x14ac:dyDescent="0.2">
      <c r="A5" s="108" t="s">
        <v>35</v>
      </c>
      <c r="B5" s="23" t="s">
        <v>7</v>
      </c>
      <c r="C5" s="23" t="s">
        <v>46</v>
      </c>
      <c r="D5" s="24">
        <v>54543377.799999997</v>
      </c>
      <c r="E5" s="30">
        <v>18827</v>
      </c>
    </row>
    <row r="6" spans="1:5" ht="19.5" x14ac:dyDescent="0.2">
      <c r="A6" s="105"/>
      <c r="B6" s="23" t="s">
        <v>8</v>
      </c>
      <c r="C6" s="23" t="s">
        <v>47</v>
      </c>
      <c r="D6" s="24">
        <v>499656.1</v>
      </c>
      <c r="E6" s="30">
        <v>37</v>
      </c>
    </row>
    <row r="7" spans="1:5" ht="19.5" x14ac:dyDescent="0.2">
      <c r="A7" s="105"/>
      <c r="B7" s="23" t="s">
        <v>8</v>
      </c>
      <c r="C7" s="23" t="s">
        <v>46</v>
      </c>
      <c r="D7" s="24">
        <v>322888721.11000001</v>
      </c>
      <c r="E7" s="30">
        <v>12440</v>
      </c>
    </row>
    <row r="8" spans="1:5" ht="19.5" x14ac:dyDescent="0.2">
      <c r="A8" s="105"/>
      <c r="B8" s="23" t="s">
        <v>9</v>
      </c>
      <c r="C8" s="23" t="s">
        <v>48</v>
      </c>
      <c r="D8" s="24">
        <v>3805134.79</v>
      </c>
      <c r="E8" s="30">
        <v>218</v>
      </c>
    </row>
    <row r="9" spans="1:5" ht="19.5" x14ac:dyDescent="0.2">
      <c r="A9" s="105"/>
      <c r="B9" s="23" t="s">
        <v>9</v>
      </c>
      <c r="C9" s="23" t="s">
        <v>49</v>
      </c>
      <c r="D9" s="24">
        <v>66449700.100000001</v>
      </c>
      <c r="E9" s="30">
        <v>2431</v>
      </c>
    </row>
    <row r="10" spans="1:5" ht="19.5" x14ac:dyDescent="0.2">
      <c r="A10" s="105"/>
      <c r="B10" s="23" t="s">
        <v>9</v>
      </c>
      <c r="C10" s="23" t="s">
        <v>50</v>
      </c>
      <c r="D10" s="24">
        <v>498650443.86000001</v>
      </c>
      <c r="E10" s="30">
        <v>109092</v>
      </c>
    </row>
    <row r="11" spans="1:5" ht="19.5" x14ac:dyDescent="0.2">
      <c r="A11" s="105"/>
      <c r="B11" s="23" t="s">
        <v>9</v>
      </c>
      <c r="C11" s="23" t="s">
        <v>51</v>
      </c>
      <c r="D11" s="24">
        <v>87604298.230000004</v>
      </c>
      <c r="E11" s="30">
        <v>3714</v>
      </c>
    </row>
    <row r="12" spans="1:5" ht="19.5" x14ac:dyDescent="0.2">
      <c r="A12" s="105"/>
      <c r="B12" s="23" t="s">
        <v>9</v>
      </c>
      <c r="C12" s="23" t="s">
        <v>52</v>
      </c>
      <c r="D12" s="24">
        <v>659172608.78999996</v>
      </c>
      <c r="E12" s="30">
        <v>26770</v>
      </c>
    </row>
    <row r="13" spans="1:5" ht="19.5" x14ac:dyDescent="0.2">
      <c r="A13" s="105"/>
      <c r="B13" s="23" t="s">
        <v>9</v>
      </c>
      <c r="C13" s="23" t="s">
        <v>53</v>
      </c>
      <c r="D13" s="24">
        <v>918198774.37</v>
      </c>
      <c r="E13" s="30">
        <v>43428</v>
      </c>
    </row>
    <row r="14" spans="1:5" ht="19.5" x14ac:dyDescent="0.2">
      <c r="A14" s="105"/>
      <c r="B14" s="23" t="s">
        <v>9</v>
      </c>
      <c r="C14" s="23" t="s">
        <v>89</v>
      </c>
      <c r="D14" s="24">
        <v>31487561.890000001</v>
      </c>
      <c r="E14" s="30">
        <v>3566</v>
      </c>
    </row>
    <row r="15" spans="1:5" ht="19.5" x14ac:dyDescent="0.2">
      <c r="A15" s="105"/>
      <c r="B15" s="23" t="s">
        <v>9</v>
      </c>
      <c r="C15" s="23" t="s">
        <v>62</v>
      </c>
      <c r="D15" s="24">
        <v>411073.17</v>
      </c>
      <c r="E15" s="30">
        <v>24</v>
      </c>
    </row>
    <row r="16" spans="1:5" ht="19.5" x14ac:dyDescent="0.2">
      <c r="A16" s="105"/>
      <c r="B16" s="23" t="s">
        <v>11</v>
      </c>
      <c r="C16" s="23" t="s">
        <v>81</v>
      </c>
      <c r="D16" s="24">
        <v>76430431.950000003</v>
      </c>
      <c r="E16" s="30">
        <v>8767</v>
      </c>
    </row>
    <row r="17" spans="1:5" ht="18" customHeight="1" x14ac:dyDescent="0.2">
      <c r="A17" s="105"/>
      <c r="B17" s="23" t="s">
        <v>11</v>
      </c>
      <c r="C17" s="23" t="s">
        <v>83</v>
      </c>
      <c r="D17" s="24">
        <v>25529932.600000001</v>
      </c>
      <c r="E17" s="30">
        <v>376</v>
      </c>
    </row>
    <row r="18" spans="1:5" ht="18" customHeight="1" x14ac:dyDescent="0.2">
      <c r="A18" s="105"/>
      <c r="B18" s="23" t="s">
        <v>11</v>
      </c>
      <c r="C18" s="23" t="s">
        <v>77</v>
      </c>
      <c r="D18" s="24">
        <v>112588246</v>
      </c>
      <c r="E18" s="30">
        <v>4706</v>
      </c>
    </row>
    <row r="19" spans="1:5" ht="33" customHeight="1" x14ac:dyDescent="0.2">
      <c r="A19" s="60" t="s">
        <v>36</v>
      </c>
      <c r="B19" s="23" t="s">
        <v>12</v>
      </c>
      <c r="C19" s="23" t="s">
        <v>82</v>
      </c>
      <c r="D19" s="24">
        <v>81233334.870000005</v>
      </c>
      <c r="E19" s="30">
        <v>2409</v>
      </c>
    </row>
    <row r="20" spans="1:5" ht="19.5" customHeight="1" x14ac:dyDescent="0.2">
      <c r="A20" s="110" t="s">
        <v>13</v>
      </c>
      <c r="B20" s="110"/>
      <c r="C20" s="111"/>
      <c r="D20" s="9">
        <f>SUM(D4:D19)</f>
        <v>3808205366.2799993</v>
      </c>
      <c r="E20" s="8">
        <f>SUM(E4:E19)</f>
        <v>236805</v>
      </c>
    </row>
    <row r="21" spans="1:5" ht="19.5" x14ac:dyDescent="0.2">
      <c r="A21" s="108" t="s">
        <v>34</v>
      </c>
      <c r="B21" s="23" t="s">
        <v>29</v>
      </c>
      <c r="C21" s="23" t="s">
        <v>54</v>
      </c>
      <c r="D21" s="24">
        <v>5140719.41</v>
      </c>
      <c r="E21" s="30">
        <v>0</v>
      </c>
    </row>
    <row r="22" spans="1:5" ht="19.5" x14ac:dyDescent="0.2">
      <c r="A22" s="105"/>
      <c r="B22" s="23" t="s">
        <v>29</v>
      </c>
      <c r="C22" s="23" t="s">
        <v>64</v>
      </c>
      <c r="D22" s="24">
        <v>5691526</v>
      </c>
      <c r="E22" s="30">
        <v>0</v>
      </c>
    </row>
    <row r="23" spans="1:5" ht="19.5" x14ac:dyDescent="0.2">
      <c r="A23" s="105"/>
      <c r="B23" s="23" t="s">
        <v>29</v>
      </c>
      <c r="C23" s="23" t="s">
        <v>55</v>
      </c>
      <c r="D23" s="24">
        <v>2464377.39</v>
      </c>
      <c r="E23" s="30">
        <v>0</v>
      </c>
    </row>
    <row r="24" spans="1:5" ht="19.5" x14ac:dyDescent="0.2">
      <c r="A24" s="105"/>
      <c r="B24" s="23" t="s">
        <v>29</v>
      </c>
      <c r="C24" s="23" t="s">
        <v>56</v>
      </c>
      <c r="D24" s="24">
        <v>12766053.26</v>
      </c>
      <c r="E24" s="30">
        <v>0</v>
      </c>
    </row>
    <row r="25" spans="1:5" ht="19.5" x14ac:dyDescent="0.2">
      <c r="A25" s="105"/>
      <c r="B25" s="23" t="s">
        <v>30</v>
      </c>
      <c r="C25" s="23" t="s">
        <v>54</v>
      </c>
      <c r="D25" s="24">
        <v>81783874.680000007</v>
      </c>
      <c r="E25" s="30">
        <v>0</v>
      </c>
    </row>
    <row r="26" spans="1:5" ht="19.5" x14ac:dyDescent="0.2">
      <c r="A26" s="105"/>
      <c r="B26" s="23" t="s">
        <v>30</v>
      </c>
      <c r="C26" s="23" t="s">
        <v>73</v>
      </c>
      <c r="D26" s="24">
        <v>4763200.04</v>
      </c>
      <c r="E26" s="30">
        <v>0</v>
      </c>
    </row>
    <row r="27" spans="1:5" ht="19.5" x14ac:dyDescent="0.2">
      <c r="A27" s="105"/>
      <c r="B27" s="23" t="s">
        <v>30</v>
      </c>
      <c r="C27" s="23" t="s">
        <v>79</v>
      </c>
      <c r="D27" s="24">
        <v>14760944.390000001</v>
      </c>
      <c r="E27" s="30">
        <v>0</v>
      </c>
    </row>
    <row r="28" spans="1:5" ht="19.5" x14ac:dyDescent="0.2">
      <c r="A28" s="105"/>
      <c r="B28" s="23" t="s">
        <v>30</v>
      </c>
      <c r="C28" s="23" t="s">
        <v>64</v>
      </c>
      <c r="D28" s="24">
        <v>807094.47</v>
      </c>
      <c r="E28" s="30">
        <v>0</v>
      </c>
    </row>
    <row r="29" spans="1:5" ht="19.5" x14ac:dyDescent="0.2">
      <c r="A29" s="105"/>
      <c r="B29" s="23" t="s">
        <v>30</v>
      </c>
      <c r="C29" s="23" t="s">
        <v>55</v>
      </c>
      <c r="D29" s="24">
        <v>563048421.04999995</v>
      </c>
      <c r="E29" s="30">
        <v>0</v>
      </c>
    </row>
    <row r="30" spans="1:5" x14ac:dyDescent="0.2">
      <c r="A30" s="105"/>
      <c r="B30" s="23" t="s">
        <v>30</v>
      </c>
      <c r="C30" s="23" t="s">
        <v>80</v>
      </c>
      <c r="D30" s="24">
        <v>165634518.11000001</v>
      </c>
      <c r="E30" s="30">
        <v>0</v>
      </c>
    </row>
    <row r="31" spans="1:5" ht="19.5" x14ac:dyDescent="0.2">
      <c r="A31" s="105"/>
      <c r="B31" s="23" t="s">
        <v>30</v>
      </c>
      <c r="C31" s="23" t="s">
        <v>56</v>
      </c>
      <c r="D31" s="24">
        <v>738981923.53999996</v>
      </c>
      <c r="E31" s="30">
        <v>0</v>
      </c>
    </row>
    <row r="32" spans="1:5" s="12" customFormat="1" ht="20.100000000000001" customHeight="1" x14ac:dyDescent="0.2">
      <c r="A32" s="89" t="s">
        <v>18</v>
      </c>
      <c r="B32" s="90"/>
      <c r="C32" s="90"/>
      <c r="D32" s="10">
        <f>SUM(D21:D31)</f>
        <v>1595842652.3399999</v>
      </c>
      <c r="E32" s="11">
        <f>SUM(E21:E31)</f>
        <v>0</v>
      </c>
    </row>
    <row r="33" spans="1:5" s="12" customFormat="1" ht="20.100000000000001" customHeight="1" x14ac:dyDescent="0.2">
      <c r="A33" s="78" t="s">
        <v>19</v>
      </c>
      <c r="B33" s="78"/>
      <c r="C33" s="79"/>
      <c r="D33" s="15">
        <f>SUM(D32,D20)</f>
        <v>5404048018.6199989</v>
      </c>
      <c r="E33" s="16">
        <f>SUM(E32,E20)</f>
        <v>236805</v>
      </c>
    </row>
    <row r="34" spans="1:5" s="7" customFormat="1" x14ac:dyDescent="0.2">
      <c r="A34" s="6" t="s">
        <v>110</v>
      </c>
      <c r="D34" s="32"/>
      <c r="E34" s="32"/>
    </row>
    <row r="35" spans="1:5" s="7" customFormat="1" x14ac:dyDescent="0.2">
      <c r="A35" s="6" t="s">
        <v>14</v>
      </c>
    </row>
    <row r="36" spans="1:5" x14ac:dyDescent="0.2">
      <c r="A36" s="35" t="s">
        <v>37</v>
      </c>
    </row>
  </sheetData>
  <mergeCells count="7">
    <mergeCell ref="A1:E1"/>
    <mergeCell ref="A2:E2"/>
    <mergeCell ref="A32:C32"/>
    <mergeCell ref="A33:C33"/>
    <mergeCell ref="A21:A31"/>
    <mergeCell ref="A5:A18"/>
    <mergeCell ref="A20:C20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62"/>
    <pageSetUpPr fitToPage="1"/>
  </sheetPr>
  <dimension ref="A1:E31"/>
  <sheetViews>
    <sheetView showGridLines="0" topLeftCell="A19" workbookViewId="0">
      <selection activeCell="D33" sqref="D33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25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1121591065.71</v>
      </c>
      <c r="E4" s="30">
        <v>0</v>
      </c>
    </row>
    <row r="5" spans="1:5" ht="19.5" x14ac:dyDescent="0.2">
      <c r="A5" s="108" t="s">
        <v>35</v>
      </c>
      <c r="B5" s="23" t="s">
        <v>7</v>
      </c>
      <c r="C5" s="23" t="s">
        <v>46</v>
      </c>
      <c r="D5" s="24">
        <v>46174963.32</v>
      </c>
      <c r="E5" s="30">
        <v>18872</v>
      </c>
    </row>
    <row r="6" spans="1:5" ht="19.5" x14ac:dyDescent="0.2">
      <c r="A6" s="105"/>
      <c r="B6" s="23" t="s">
        <v>8</v>
      </c>
      <c r="C6" s="23" t="s">
        <v>75</v>
      </c>
      <c r="D6" s="24">
        <v>216548.75</v>
      </c>
      <c r="E6" s="30">
        <v>141</v>
      </c>
    </row>
    <row r="7" spans="1:5" ht="19.5" x14ac:dyDescent="0.2">
      <c r="A7" s="105"/>
      <c r="B7" s="23" t="s">
        <v>8</v>
      </c>
      <c r="C7" s="23" t="s">
        <v>47</v>
      </c>
      <c r="D7" s="24">
        <v>3712138.28</v>
      </c>
      <c r="E7" s="30">
        <v>260</v>
      </c>
    </row>
    <row r="8" spans="1:5" ht="19.5" x14ac:dyDescent="0.2">
      <c r="A8" s="105"/>
      <c r="B8" s="23" t="s">
        <v>8</v>
      </c>
      <c r="C8" s="23" t="s">
        <v>46</v>
      </c>
      <c r="D8" s="24">
        <v>299842270.97000003</v>
      </c>
      <c r="E8" s="30">
        <v>9011</v>
      </c>
    </row>
    <row r="9" spans="1:5" ht="19.5" x14ac:dyDescent="0.2">
      <c r="A9" s="105"/>
      <c r="B9" s="23" t="s">
        <v>9</v>
      </c>
      <c r="C9" s="23" t="s">
        <v>48</v>
      </c>
      <c r="D9" s="24">
        <v>2668456.06</v>
      </c>
      <c r="E9" s="30">
        <v>177</v>
      </c>
    </row>
    <row r="10" spans="1:5" ht="19.5" x14ac:dyDescent="0.2">
      <c r="A10" s="105"/>
      <c r="B10" s="23" t="s">
        <v>9</v>
      </c>
      <c r="C10" s="23" t="s">
        <v>49</v>
      </c>
      <c r="D10" s="24">
        <v>50791575.350000001</v>
      </c>
      <c r="E10" s="30">
        <v>2048</v>
      </c>
    </row>
    <row r="11" spans="1:5" ht="19.5" x14ac:dyDescent="0.2">
      <c r="A11" s="105"/>
      <c r="B11" s="23" t="s">
        <v>9</v>
      </c>
      <c r="C11" s="23" t="s">
        <v>50</v>
      </c>
      <c r="D11" s="24">
        <v>425700096.94</v>
      </c>
      <c r="E11" s="30">
        <v>93265</v>
      </c>
    </row>
    <row r="12" spans="1:5" ht="19.5" x14ac:dyDescent="0.2">
      <c r="A12" s="105"/>
      <c r="B12" s="23" t="s">
        <v>9</v>
      </c>
      <c r="C12" s="23" t="s">
        <v>51</v>
      </c>
      <c r="D12" s="24">
        <v>74495734.700000003</v>
      </c>
      <c r="E12" s="30">
        <v>3483</v>
      </c>
    </row>
    <row r="13" spans="1:5" ht="19.5" x14ac:dyDescent="0.2">
      <c r="A13" s="105"/>
      <c r="B13" s="23" t="s">
        <v>9</v>
      </c>
      <c r="C13" s="23" t="s">
        <v>52</v>
      </c>
      <c r="D13" s="24">
        <v>565479659.96000004</v>
      </c>
      <c r="E13" s="30">
        <v>17713</v>
      </c>
    </row>
    <row r="14" spans="1:5" ht="19.5" x14ac:dyDescent="0.2">
      <c r="A14" s="105"/>
      <c r="B14" s="23" t="s">
        <v>9</v>
      </c>
      <c r="C14" s="23" t="s">
        <v>53</v>
      </c>
      <c r="D14" s="24">
        <v>1141982279.21</v>
      </c>
      <c r="E14" s="30">
        <v>53641</v>
      </c>
    </row>
    <row r="15" spans="1:5" ht="19.5" x14ac:dyDescent="0.2">
      <c r="A15" s="105"/>
      <c r="B15" s="23" t="s">
        <v>9</v>
      </c>
      <c r="C15" s="23" t="s">
        <v>89</v>
      </c>
      <c r="D15" s="24">
        <v>19163168.32</v>
      </c>
      <c r="E15" s="30">
        <v>3092</v>
      </c>
    </row>
    <row r="16" spans="1:5" ht="19.5" x14ac:dyDescent="0.2">
      <c r="A16" s="105"/>
      <c r="B16" s="23" t="s">
        <v>9</v>
      </c>
      <c r="C16" s="23" t="s">
        <v>62</v>
      </c>
      <c r="D16" s="24">
        <v>153792.79</v>
      </c>
      <c r="E16" s="30">
        <v>14</v>
      </c>
    </row>
    <row r="17" spans="1:5" ht="27" customHeight="1" x14ac:dyDescent="0.2">
      <c r="A17" s="108" t="s">
        <v>36</v>
      </c>
      <c r="B17" s="23" t="s">
        <v>12</v>
      </c>
      <c r="C17" s="23" t="s">
        <v>82</v>
      </c>
      <c r="D17" s="24">
        <v>93749700.480000004</v>
      </c>
      <c r="E17" s="30">
        <v>2003</v>
      </c>
    </row>
    <row r="18" spans="1:5" ht="27" customHeight="1" x14ac:dyDescent="0.2">
      <c r="A18" s="105"/>
      <c r="B18" s="23" t="s">
        <v>12</v>
      </c>
      <c r="C18" s="23" t="s">
        <v>75</v>
      </c>
      <c r="D18" s="24">
        <v>448000</v>
      </c>
      <c r="E18" s="30">
        <v>31</v>
      </c>
    </row>
    <row r="19" spans="1:5" ht="27" customHeight="1" x14ac:dyDescent="0.2">
      <c r="A19" s="105"/>
      <c r="B19" s="23" t="s">
        <v>10</v>
      </c>
      <c r="C19" s="23" t="s">
        <v>51</v>
      </c>
      <c r="D19" s="24">
        <v>646468.6</v>
      </c>
      <c r="E19" s="30">
        <v>17</v>
      </c>
    </row>
    <row r="20" spans="1:5" ht="27" customHeight="1" x14ac:dyDescent="0.2">
      <c r="A20" s="105"/>
      <c r="B20" s="23" t="s">
        <v>10</v>
      </c>
      <c r="C20" s="23" t="s">
        <v>52</v>
      </c>
      <c r="D20" s="24">
        <v>3359232.79</v>
      </c>
      <c r="E20" s="30">
        <v>73</v>
      </c>
    </row>
    <row r="21" spans="1:5" ht="19.5" customHeight="1" x14ac:dyDescent="0.2">
      <c r="A21" s="110" t="s">
        <v>13</v>
      </c>
      <c r="B21" s="110"/>
      <c r="C21" s="111"/>
      <c r="D21" s="9">
        <f>SUM(D4:D20)</f>
        <v>3850175152.23</v>
      </c>
      <c r="E21" s="8">
        <f>SUM(E4:E20)</f>
        <v>203841</v>
      </c>
    </row>
    <row r="22" spans="1:5" ht="19.5" x14ac:dyDescent="0.2">
      <c r="A22" s="108" t="s">
        <v>34</v>
      </c>
      <c r="B22" s="23" t="s">
        <v>29</v>
      </c>
      <c r="C22" s="23" t="s">
        <v>55</v>
      </c>
      <c r="D22" s="24">
        <v>15973461.449999999</v>
      </c>
      <c r="E22" s="30">
        <v>0</v>
      </c>
    </row>
    <row r="23" spans="1:5" ht="19.5" x14ac:dyDescent="0.2">
      <c r="A23" s="105"/>
      <c r="B23" s="23" t="s">
        <v>29</v>
      </c>
      <c r="C23" s="23" t="s">
        <v>56</v>
      </c>
      <c r="D23" s="24">
        <v>30666582.5</v>
      </c>
      <c r="E23" s="30">
        <v>0</v>
      </c>
    </row>
    <row r="24" spans="1:5" ht="19.5" x14ac:dyDescent="0.2">
      <c r="A24" s="105"/>
      <c r="B24" s="23" t="s">
        <v>30</v>
      </c>
      <c r="C24" s="23" t="s">
        <v>54</v>
      </c>
      <c r="D24" s="24">
        <v>100430899.81</v>
      </c>
      <c r="E24" s="30">
        <v>0</v>
      </c>
    </row>
    <row r="25" spans="1:5" ht="19.5" x14ac:dyDescent="0.2">
      <c r="A25" s="105"/>
      <c r="B25" s="23" t="s">
        <v>30</v>
      </c>
      <c r="C25" s="23" t="s">
        <v>55</v>
      </c>
      <c r="D25" s="24">
        <v>644207428.02999997</v>
      </c>
      <c r="E25" s="30">
        <v>0</v>
      </c>
    </row>
    <row r="26" spans="1:5" ht="18" customHeight="1" x14ac:dyDescent="0.2">
      <c r="A26" s="105"/>
      <c r="B26" s="23" t="s">
        <v>30</v>
      </c>
      <c r="C26" s="23" t="s">
        <v>80</v>
      </c>
      <c r="D26" s="24">
        <v>131195009.65000001</v>
      </c>
      <c r="E26" s="30">
        <v>0</v>
      </c>
    </row>
    <row r="27" spans="1:5" ht="19.5" x14ac:dyDescent="0.2">
      <c r="A27" s="109"/>
      <c r="B27" s="23" t="s">
        <v>30</v>
      </c>
      <c r="C27" s="23" t="s">
        <v>56</v>
      </c>
      <c r="D27" s="24">
        <v>488748400.29000002</v>
      </c>
      <c r="E27" s="30">
        <v>0</v>
      </c>
    </row>
    <row r="28" spans="1:5" s="12" customFormat="1" ht="20.100000000000001" customHeight="1" x14ac:dyDescent="0.2">
      <c r="A28" s="89" t="s">
        <v>18</v>
      </c>
      <c r="B28" s="90"/>
      <c r="C28" s="90"/>
      <c r="D28" s="10">
        <f>SUM(D22:D27)</f>
        <v>1411221781.73</v>
      </c>
      <c r="E28" s="11">
        <f>SUM(E22:E27)</f>
        <v>0</v>
      </c>
    </row>
    <row r="29" spans="1:5" s="12" customFormat="1" ht="20.100000000000001" customHeight="1" x14ac:dyDescent="0.2">
      <c r="A29" s="78" t="s">
        <v>19</v>
      </c>
      <c r="B29" s="78"/>
      <c r="C29" s="79"/>
      <c r="D29" s="15">
        <f>SUM(D28,D21)</f>
        <v>5261396933.96</v>
      </c>
      <c r="E29" s="16">
        <f>SUM(E28,E21)</f>
        <v>203841</v>
      </c>
    </row>
    <row r="30" spans="1:5" s="7" customFormat="1" x14ac:dyDescent="0.2">
      <c r="A30" s="6" t="s">
        <v>110</v>
      </c>
      <c r="D30" s="32"/>
      <c r="E30" s="32"/>
    </row>
    <row r="31" spans="1:5" s="7" customFormat="1" x14ac:dyDescent="0.2">
      <c r="A31" s="6" t="s">
        <v>14</v>
      </c>
    </row>
  </sheetData>
  <mergeCells count="8">
    <mergeCell ref="A1:E1"/>
    <mergeCell ref="A2:E2"/>
    <mergeCell ref="A28:C28"/>
    <mergeCell ref="A29:C29"/>
    <mergeCell ref="A22:A27"/>
    <mergeCell ref="A17:A20"/>
    <mergeCell ref="A5:A16"/>
    <mergeCell ref="A21:C21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4"/>
    <pageSetUpPr fitToPage="1"/>
  </sheetPr>
  <dimension ref="A1:E35"/>
  <sheetViews>
    <sheetView showGridLines="0" topLeftCell="A22" workbookViewId="0">
      <selection activeCell="D35" sqref="D35"/>
    </sheetView>
  </sheetViews>
  <sheetFormatPr defaultRowHeight="12.75" x14ac:dyDescent="0.2"/>
  <cols>
    <col min="1" max="1" width="15" style="22" customWidth="1"/>
    <col min="2" max="2" width="23.42578125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24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752141500.34000003</v>
      </c>
      <c r="E4" s="30">
        <v>0</v>
      </c>
    </row>
    <row r="5" spans="1:5" ht="19.5" x14ac:dyDescent="0.2">
      <c r="A5" s="108" t="s">
        <v>35</v>
      </c>
      <c r="B5" s="23" t="s">
        <v>7</v>
      </c>
      <c r="C5" s="23" t="s">
        <v>46</v>
      </c>
      <c r="D5" s="24">
        <v>33298460.289999999</v>
      </c>
      <c r="E5" s="30">
        <v>10685</v>
      </c>
    </row>
    <row r="6" spans="1:5" ht="19.5" x14ac:dyDescent="0.2">
      <c r="A6" s="105"/>
      <c r="B6" s="23" t="s">
        <v>8</v>
      </c>
      <c r="C6" s="23" t="s">
        <v>47</v>
      </c>
      <c r="D6" s="24">
        <v>294165.37</v>
      </c>
      <c r="E6" s="30">
        <v>33</v>
      </c>
    </row>
    <row r="7" spans="1:5" ht="19.5" x14ac:dyDescent="0.2">
      <c r="A7" s="105"/>
      <c r="B7" s="23" t="s">
        <v>8</v>
      </c>
      <c r="C7" s="23" t="s">
        <v>46</v>
      </c>
      <c r="D7" s="24">
        <v>516308192.29000002</v>
      </c>
      <c r="E7" s="30">
        <v>16507</v>
      </c>
    </row>
    <row r="8" spans="1:5" x14ac:dyDescent="0.2">
      <c r="A8" s="105"/>
      <c r="B8" s="23" t="s">
        <v>9</v>
      </c>
      <c r="C8" s="23" t="s">
        <v>48</v>
      </c>
      <c r="D8" s="24">
        <v>2384707.16</v>
      </c>
      <c r="E8" s="30">
        <v>169</v>
      </c>
    </row>
    <row r="9" spans="1:5" ht="19.5" x14ac:dyDescent="0.2">
      <c r="A9" s="105"/>
      <c r="B9" s="23" t="s">
        <v>9</v>
      </c>
      <c r="C9" s="23" t="s">
        <v>49</v>
      </c>
      <c r="D9" s="24">
        <v>52544352.460000001</v>
      </c>
      <c r="E9" s="30">
        <v>2525</v>
      </c>
    </row>
    <row r="10" spans="1:5" x14ac:dyDescent="0.2">
      <c r="A10" s="105"/>
      <c r="B10" s="23" t="s">
        <v>9</v>
      </c>
      <c r="C10" s="23" t="s">
        <v>50</v>
      </c>
      <c r="D10" s="24">
        <v>420775434.72000003</v>
      </c>
      <c r="E10" s="30">
        <v>100017</v>
      </c>
    </row>
    <row r="11" spans="1:5" x14ac:dyDescent="0.2">
      <c r="A11" s="105"/>
      <c r="B11" s="23" t="s">
        <v>9</v>
      </c>
      <c r="C11" s="23" t="s">
        <v>51</v>
      </c>
      <c r="D11" s="24">
        <v>62675209.210000001</v>
      </c>
      <c r="E11" s="30">
        <v>3462</v>
      </c>
    </row>
    <row r="12" spans="1:5" x14ac:dyDescent="0.2">
      <c r="A12" s="105"/>
      <c r="B12" s="23" t="s">
        <v>9</v>
      </c>
      <c r="C12" s="23" t="s">
        <v>52</v>
      </c>
      <c r="D12" s="24">
        <v>320509667.25</v>
      </c>
      <c r="E12" s="30">
        <v>12121</v>
      </c>
    </row>
    <row r="13" spans="1:5" x14ac:dyDescent="0.2">
      <c r="A13" s="105"/>
      <c r="B13" s="23" t="s">
        <v>9</v>
      </c>
      <c r="C13" s="23" t="s">
        <v>53</v>
      </c>
      <c r="D13" s="24">
        <v>1501365951.5799999</v>
      </c>
      <c r="E13" s="30">
        <v>70575</v>
      </c>
    </row>
    <row r="14" spans="1:5" x14ac:dyDescent="0.2">
      <c r="A14" s="105"/>
      <c r="B14" s="23" t="s">
        <v>9</v>
      </c>
      <c r="C14" s="23" t="s">
        <v>89</v>
      </c>
      <c r="D14" s="24">
        <v>22763998.66</v>
      </c>
      <c r="E14" s="30">
        <v>3953</v>
      </c>
    </row>
    <row r="15" spans="1:5" x14ac:dyDescent="0.2">
      <c r="A15" s="105"/>
      <c r="B15" s="23" t="s">
        <v>9</v>
      </c>
      <c r="C15" s="23" t="s">
        <v>62</v>
      </c>
      <c r="D15" s="24">
        <v>365859.31</v>
      </c>
      <c r="E15" s="30">
        <v>36</v>
      </c>
    </row>
    <row r="16" spans="1:5" x14ac:dyDescent="0.2">
      <c r="A16" s="105"/>
      <c r="B16" s="23" t="s">
        <v>9</v>
      </c>
      <c r="C16" s="23" t="s">
        <v>90</v>
      </c>
      <c r="D16" s="24">
        <v>30411.200000000001</v>
      </c>
      <c r="E16" s="30">
        <v>15</v>
      </c>
    </row>
    <row r="17" spans="1:5" ht="19.5" x14ac:dyDescent="0.2">
      <c r="A17" s="105"/>
      <c r="B17" s="23" t="s">
        <v>11</v>
      </c>
      <c r="C17" s="23" t="s">
        <v>81</v>
      </c>
      <c r="D17" s="24">
        <v>5740487.0499999998</v>
      </c>
      <c r="E17" s="30">
        <v>619</v>
      </c>
    </row>
    <row r="18" spans="1:5" x14ac:dyDescent="0.2">
      <c r="A18" s="105"/>
      <c r="B18" s="23" t="s">
        <v>11</v>
      </c>
      <c r="C18" s="23" t="s">
        <v>77</v>
      </c>
      <c r="D18" s="24">
        <v>42914657.799999997</v>
      </c>
      <c r="E18" s="30">
        <v>2131</v>
      </c>
    </row>
    <row r="19" spans="1:5" ht="32.25" customHeight="1" x14ac:dyDescent="0.2">
      <c r="A19" s="60" t="s">
        <v>36</v>
      </c>
      <c r="B19" s="23" t="s">
        <v>12</v>
      </c>
      <c r="C19" s="23" t="s">
        <v>82</v>
      </c>
      <c r="D19" s="24">
        <v>22043813.609999999</v>
      </c>
      <c r="E19" s="30">
        <v>515</v>
      </c>
    </row>
    <row r="20" spans="1:5" ht="19.5" customHeight="1" x14ac:dyDescent="0.2">
      <c r="A20" s="110" t="s">
        <v>13</v>
      </c>
      <c r="B20" s="110"/>
      <c r="C20" s="111"/>
      <c r="D20" s="9">
        <f>SUM(D4:D19)</f>
        <v>3756156868.3000002</v>
      </c>
      <c r="E20" s="8">
        <f>SUM(E4:E19)</f>
        <v>223363</v>
      </c>
    </row>
    <row r="21" spans="1:5" ht="34.5" customHeight="1" x14ac:dyDescent="0.2">
      <c r="A21" s="29" t="s">
        <v>85</v>
      </c>
      <c r="B21" s="23" t="s">
        <v>31</v>
      </c>
      <c r="C21" s="23" t="s">
        <v>78</v>
      </c>
      <c r="D21" s="24">
        <v>30222.2</v>
      </c>
      <c r="E21" s="30">
        <v>0</v>
      </c>
    </row>
    <row r="22" spans="1:5" ht="20.100000000000001" customHeight="1" x14ac:dyDescent="0.2">
      <c r="A22" s="112" t="s">
        <v>86</v>
      </c>
      <c r="B22" s="112"/>
      <c r="C22" s="113"/>
      <c r="D22" s="13">
        <f>SUM(D21)</f>
        <v>30222.2</v>
      </c>
      <c r="E22" s="14">
        <f>SUM(E21)</f>
        <v>0</v>
      </c>
    </row>
    <row r="23" spans="1:5" ht="19.5" x14ac:dyDescent="0.2">
      <c r="A23" s="108" t="s">
        <v>34</v>
      </c>
      <c r="B23" s="23" t="s">
        <v>29</v>
      </c>
      <c r="C23" s="23" t="s">
        <v>55</v>
      </c>
      <c r="D23" s="24">
        <v>3987000</v>
      </c>
      <c r="E23" s="30">
        <v>0</v>
      </c>
    </row>
    <row r="24" spans="1:5" ht="26.25" customHeight="1" x14ac:dyDescent="0.2">
      <c r="A24" s="105"/>
      <c r="B24" s="23" t="s">
        <v>29</v>
      </c>
      <c r="C24" s="23" t="s">
        <v>56</v>
      </c>
      <c r="D24" s="24">
        <v>14958620.57</v>
      </c>
      <c r="E24" s="30">
        <v>0</v>
      </c>
    </row>
    <row r="25" spans="1:5" ht="19.5" x14ac:dyDescent="0.2">
      <c r="A25" s="105"/>
      <c r="B25" s="23" t="s">
        <v>30</v>
      </c>
      <c r="C25" s="23" t="s">
        <v>54</v>
      </c>
      <c r="D25" s="24">
        <v>14121687.92</v>
      </c>
      <c r="E25" s="30">
        <v>0</v>
      </c>
    </row>
    <row r="26" spans="1:5" ht="22.5" customHeight="1" x14ac:dyDescent="0.2">
      <c r="A26" s="105"/>
      <c r="B26" s="23" t="s">
        <v>30</v>
      </c>
      <c r="C26" s="23" t="s">
        <v>73</v>
      </c>
      <c r="D26" s="24">
        <v>2814745.95</v>
      </c>
      <c r="E26" s="30">
        <v>0</v>
      </c>
    </row>
    <row r="27" spans="1:5" ht="19.5" x14ac:dyDescent="0.2">
      <c r="A27" s="105"/>
      <c r="B27" s="23" t="s">
        <v>30</v>
      </c>
      <c r="C27" s="23" t="s">
        <v>79</v>
      </c>
      <c r="D27" s="24">
        <v>23338721.98</v>
      </c>
      <c r="E27" s="30">
        <v>0</v>
      </c>
    </row>
    <row r="28" spans="1:5" ht="26.25" customHeight="1" x14ac:dyDescent="0.2">
      <c r="A28" s="105"/>
      <c r="B28" s="23" t="s">
        <v>30</v>
      </c>
      <c r="C28" s="23" t="s">
        <v>64</v>
      </c>
      <c r="D28" s="24">
        <v>4598204.5999999996</v>
      </c>
      <c r="E28" s="30">
        <v>0</v>
      </c>
    </row>
    <row r="29" spans="1:5" ht="21.75" customHeight="1" x14ac:dyDescent="0.2">
      <c r="A29" s="105"/>
      <c r="B29" s="23" t="s">
        <v>30</v>
      </c>
      <c r="C29" s="23" t="s">
        <v>55</v>
      </c>
      <c r="D29" s="24">
        <v>37712443.07</v>
      </c>
      <c r="E29" s="30">
        <v>0</v>
      </c>
    </row>
    <row r="30" spans="1:5" ht="20.25" customHeight="1" x14ac:dyDescent="0.2">
      <c r="A30" s="105"/>
      <c r="B30" s="23" t="s">
        <v>30</v>
      </c>
      <c r="C30" s="23" t="s">
        <v>80</v>
      </c>
      <c r="D30" s="24">
        <v>12064901.039999999</v>
      </c>
      <c r="E30" s="30">
        <v>0</v>
      </c>
    </row>
    <row r="31" spans="1:5" ht="22.5" customHeight="1" x14ac:dyDescent="0.2">
      <c r="A31" s="109"/>
      <c r="B31" s="23" t="s">
        <v>30</v>
      </c>
      <c r="C31" s="23" t="s">
        <v>56</v>
      </c>
      <c r="D31" s="24">
        <v>102997656.81</v>
      </c>
      <c r="E31" s="30">
        <v>0</v>
      </c>
    </row>
    <row r="32" spans="1:5" s="12" customFormat="1" ht="20.100000000000001" customHeight="1" x14ac:dyDescent="0.2">
      <c r="A32" s="89" t="s">
        <v>18</v>
      </c>
      <c r="B32" s="90"/>
      <c r="C32" s="90"/>
      <c r="D32" s="10">
        <f>SUM(D23:D31)</f>
        <v>216593981.94</v>
      </c>
      <c r="E32" s="11">
        <f>SUM(E23:E31)</f>
        <v>0</v>
      </c>
    </row>
    <row r="33" spans="1:5" s="12" customFormat="1" ht="20.100000000000001" customHeight="1" x14ac:dyDescent="0.2">
      <c r="A33" s="78" t="s">
        <v>19</v>
      </c>
      <c r="B33" s="78"/>
      <c r="C33" s="79"/>
      <c r="D33" s="15">
        <f>SUM(D32,D22,D20)</f>
        <v>3972781072.4400001</v>
      </c>
      <c r="E33" s="16">
        <f>SUM(E32,E22,E20)</f>
        <v>223363</v>
      </c>
    </row>
    <row r="34" spans="1:5" s="7" customFormat="1" x14ac:dyDescent="0.2">
      <c r="A34" s="6" t="s">
        <v>110</v>
      </c>
      <c r="D34" s="32"/>
      <c r="E34" s="32"/>
    </row>
    <row r="35" spans="1:5" s="7" customFormat="1" x14ac:dyDescent="0.2">
      <c r="A35" s="6" t="s">
        <v>14</v>
      </c>
    </row>
  </sheetData>
  <mergeCells count="8">
    <mergeCell ref="A32:C32"/>
    <mergeCell ref="A33:C33"/>
    <mergeCell ref="A1:E1"/>
    <mergeCell ref="A2:E2"/>
    <mergeCell ref="A23:A31"/>
    <mergeCell ref="A5:A18"/>
    <mergeCell ref="A20:C20"/>
    <mergeCell ref="A22:C22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4"/>
    <pageSetUpPr fitToPage="1"/>
  </sheetPr>
  <dimension ref="A1:E23"/>
  <sheetViews>
    <sheetView showGridLines="0" topLeftCell="A10" workbookViewId="0">
      <selection activeCell="D24" sqref="D24"/>
    </sheetView>
  </sheetViews>
  <sheetFormatPr defaultRowHeight="12.75" x14ac:dyDescent="0.2"/>
  <cols>
    <col min="1" max="1" width="13.7109375" style="22" customWidth="1"/>
    <col min="2" max="2" width="21.140625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23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418095111.5</v>
      </c>
      <c r="E4" s="30">
        <v>0</v>
      </c>
    </row>
    <row r="5" spans="1:5" ht="23.25" customHeight="1" x14ac:dyDescent="0.2">
      <c r="A5" s="108" t="s">
        <v>35</v>
      </c>
      <c r="B5" s="23" t="s">
        <v>7</v>
      </c>
      <c r="C5" s="23" t="s">
        <v>46</v>
      </c>
      <c r="D5" s="24">
        <v>10936214.460000001</v>
      </c>
      <c r="E5" s="30">
        <v>881</v>
      </c>
    </row>
    <row r="6" spans="1:5" ht="19.5" x14ac:dyDescent="0.2">
      <c r="A6" s="105"/>
      <c r="B6" s="23" t="s">
        <v>8</v>
      </c>
      <c r="C6" s="23" t="s">
        <v>75</v>
      </c>
      <c r="D6" s="24">
        <v>422522.38</v>
      </c>
      <c r="E6" s="30">
        <v>75</v>
      </c>
    </row>
    <row r="7" spans="1:5" ht="19.5" x14ac:dyDescent="0.2">
      <c r="A7" s="105"/>
      <c r="B7" s="23" t="s">
        <v>8</v>
      </c>
      <c r="C7" s="23" t="s">
        <v>47</v>
      </c>
      <c r="D7" s="24">
        <v>1559115.51</v>
      </c>
      <c r="E7" s="30">
        <v>126</v>
      </c>
    </row>
    <row r="8" spans="1:5" ht="19.5" x14ac:dyDescent="0.2">
      <c r="A8" s="105"/>
      <c r="B8" s="23" t="s">
        <v>8</v>
      </c>
      <c r="C8" s="23" t="s">
        <v>46</v>
      </c>
      <c r="D8" s="24">
        <v>765214013.88</v>
      </c>
      <c r="E8" s="30">
        <v>28255</v>
      </c>
    </row>
    <row r="9" spans="1:5" x14ac:dyDescent="0.2">
      <c r="A9" s="105"/>
      <c r="B9" s="23" t="s">
        <v>9</v>
      </c>
      <c r="C9" s="23" t="s">
        <v>48</v>
      </c>
      <c r="D9" s="24">
        <v>2515761.7400000002</v>
      </c>
      <c r="E9" s="30">
        <v>192</v>
      </c>
    </row>
    <row r="10" spans="1:5" ht="19.5" x14ac:dyDescent="0.2">
      <c r="A10" s="105"/>
      <c r="B10" s="23" t="s">
        <v>9</v>
      </c>
      <c r="C10" s="23" t="s">
        <v>49</v>
      </c>
      <c r="D10" s="24">
        <v>37626116.700000003</v>
      </c>
      <c r="E10" s="30">
        <v>2194</v>
      </c>
    </row>
    <row r="11" spans="1:5" x14ac:dyDescent="0.2">
      <c r="A11" s="105"/>
      <c r="B11" s="23" t="s">
        <v>9</v>
      </c>
      <c r="C11" s="23" t="s">
        <v>50</v>
      </c>
      <c r="D11" s="24">
        <v>305585009.83999997</v>
      </c>
      <c r="E11" s="30">
        <v>78932</v>
      </c>
    </row>
    <row r="12" spans="1:5" x14ac:dyDescent="0.2">
      <c r="A12" s="105"/>
      <c r="B12" s="23" t="s">
        <v>9</v>
      </c>
      <c r="C12" s="23" t="s">
        <v>51</v>
      </c>
      <c r="D12" s="24">
        <v>46838260.619999997</v>
      </c>
      <c r="E12" s="30">
        <v>2885</v>
      </c>
    </row>
    <row r="13" spans="1:5" x14ac:dyDescent="0.2">
      <c r="A13" s="105"/>
      <c r="B13" s="23" t="s">
        <v>9</v>
      </c>
      <c r="C13" s="23" t="s">
        <v>88</v>
      </c>
      <c r="D13" s="24">
        <v>57907751.520000003</v>
      </c>
      <c r="E13" s="30">
        <v>56120</v>
      </c>
    </row>
    <row r="14" spans="1:5" x14ac:dyDescent="0.2">
      <c r="A14" s="105"/>
      <c r="B14" s="23" t="s">
        <v>9</v>
      </c>
      <c r="C14" s="23" t="s">
        <v>52</v>
      </c>
      <c r="D14" s="24">
        <v>159568749.31</v>
      </c>
      <c r="E14" s="30">
        <v>8130</v>
      </c>
    </row>
    <row r="15" spans="1:5" ht="9.75" customHeight="1" x14ac:dyDescent="0.2">
      <c r="A15" s="105"/>
      <c r="B15" s="23" t="s">
        <v>9</v>
      </c>
      <c r="C15" s="23" t="s">
        <v>53</v>
      </c>
      <c r="D15" s="24">
        <v>1242343476.97</v>
      </c>
      <c r="E15" s="30">
        <v>62691</v>
      </c>
    </row>
    <row r="16" spans="1:5" ht="9.75" customHeight="1" x14ac:dyDescent="0.2">
      <c r="A16" s="105"/>
      <c r="B16" s="23" t="s">
        <v>9</v>
      </c>
      <c r="C16" s="23" t="s">
        <v>89</v>
      </c>
      <c r="D16" s="24">
        <v>23467278.030000001</v>
      </c>
      <c r="E16" s="30">
        <v>4400</v>
      </c>
    </row>
    <row r="17" spans="1:5" ht="12" customHeight="1" x14ac:dyDescent="0.2">
      <c r="A17" s="105"/>
      <c r="B17" s="23" t="s">
        <v>9</v>
      </c>
      <c r="C17" s="23" t="s">
        <v>62</v>
      </c>
      <c r="D17" s="24">
        <v>680197.02</v>
      </c>
      <c r="E17" s="30">
        <v>68</v>
      </c>
    </row>
    <row r="18" spans="1:5" ht="19.5" customHeight="1" x14ac:dyDescent="0.2">
      <c r="A18" s="110" t="s">
        <v>13</v>
      </c>
      <c r="B18" s="110"/>
      <c r="C18" s="111"/>
      <c r="D18" s="9">
        <f>SUM(D4:D17)</f>
        <v>3072759579.48</v>
      </c>
      <c r="E18" s="8">
        <f>SUM(E4:E17)</f>
        <v>244949</v>
      </c>
    </row>
    <row r="19" spans="1:5" ht="33" customHeight="1" x14ac:dyDescent="0.2">
      <c r="A19" s="29" t="s">
        <v>85</v>
      </c>
      <c r="B19" s="23" t="s">
        <v>31</v>
      </c>
      <c r="C19" s="23" t="s">
        <v>78</v>
      </c>
      <c r="D19" s="24">
        <v>35213.75</v>
      </c>
      <c r="E19" s="30">
        <v>0</v>
      </c>
    </row>
    <row r="20" spans="1:5" ht="20.100000000000001" customHeight="1" x14ac:dyDescent="0.2">
      <c r="A20" s="112" t="s">
        <v>86</v>
      </c>
      <c r="B20" s="112"/>
      <c r="C20" s="113"/>
      <c r="D20" s="13">
        <f>SUM(D19)</f>
        <v>35213.75</v>
      </c>
      <c r="E20" s="14">
        <f>SUM(E19)</f>
        <v>0</v>
      </c>
    </row>
    <row r="21" spans="1:5" s="12" customFormat="1" ht="20.100000000000001" customHeight="1" x14ac:dyDescent="0.2">
      <c r="A21" s="78" t="s">
        <v>19</v>
      </c>
      <c r="B21" s="78"/>
      <c r="C21" s="79"/>
      <c r="D21" s="15">
        <f>SUM(D20,D18)</f>
        <v>3072794793.23</v>
      </c>
      <c r="E21" s="16">
        <f>SUM(E20,E18)</f>
        <v>244949</v>
      </c>
    </row>
    <row r="22" spans="1:5" s="7" customFormat="1" x14ac:dyDescent="0.2">
      <c r="A22" s="6" t="s">
        <v>110</v>
      </c>
      <c r="D22" s="32"/>
      <c r="E22" s="32"/>
    </row>
    <row r="23" spans="1:5" s="7" customFormat="1" x14ac:dyDescent="0.2">
      <c r="A23" s="6" t="s">
        <v>14</v>
      </c>
    </row>
  </sheetData>
  <mergeCells count="6">
    <mergeCell ref="A20:C20"/>
    <mergeCell ref="A21:C21"/>
    <mergeCell ref="A1:E1"/>
    <mergeCell ref="A2:E2"/>
    <mergeCell ref="A18:C18"/>
    <mergeCell ref="A5:A17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1"/>
    <pageSetUpPr fitToPage="1"/>
  </sheetPr>
  <dimension ref="A1:E29"/>
  <sheetViews>
    <sheetView showGridLines="0" topLeftCell="A16" workbookViewId="0">
      <selection activeCell="D32" sqref="D32"/>
    </sheetView>
  </sheetViews>
  <sheetFormatPr defaultRowHeight="12.75" x14ac:dyDescent="0.2"/>
  <cols>
    <col min="1" max="1" width="13.7109375" style="22" customWidth="1"/>
    <col min="2" max="2" width="18" style="20" customWidth="1"/>
    <col min="3" max="3" width="23" style="21" customWidth="1"/>
    <col min="4" max="4" width="14.7109375" style="19" customWidth="1"/>
    <col min="5" max="5" width="13.7109375" style="19" customWidth="1"/>
    <col min="6" max="16384" width="9.140625" style="4"/>
  </cols>
  <sheetData>
    <row r="1" spans="1:5" s="3" customFormat="1" ht="15" x14ac:dyDescent="0.2">
      <c r="A1" s="80" t="s">
        <v>22</v>
      </c>
      <c r="B1" s="80"/>
      <c r="C1" s="80"/>
      <c r="D1" s="80"/>
      <c r="E1" s="80"/>
    </row>
    <row r="2" spans="1:5" s="3" customFormat="1" ht="15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17" t="s">
        <v>16</v>
      </c>
      <c r="E3" s="18" t="s">
        <v>17</v>
      </c>
    </row>
    <row r="4" spans="1:5" ht="29.25" x14ac:dyDescent="0.2">
      <c r="A4" s="29" t="s">
        <v>4</v>
      </c>
      <c r="B4" s="23" t="s">
        <v>5</v>
      </c>
      <c r="C4" s="23" t="s">
        <v>74</v>
      </c>
      <c r="D4" s="24">
        <v>607668406.88</v>
      </c>
      <c r="E4" s="30">
        <v>0</v>
      </c>
    </row>
    <row r="5" spans="1:5" ht="19.5" x14ac:dyDescent="0.2">
      <c r="A5" s="108" t="s">
        <v>35</v>
      </c>
      <c r="B5" s="23" t="s">
        <v>6</v>
      </c>
      <c r="C5" s="23" t="s">
        <v>45</v>
      </c>
      <c r="D5" s="24">
        <v>593775.64</v>
      </c>
      <c r="E5" s="30">
        <v>180</v>
      </c>
    </row>
    <row r="6" spans="1:5" ht="19.5" x14ac:dyDescent="0.2">
      <c r="A6" s="105"/>
      <c r="B6" s="23" t="s">
        <v>7</v>
      </c>
      <c r="C6" s="23" t="s">
        <v>46</v>
      </c>
      <c r="D6" s="24">
        <v>22585664.670000002</v>
      </c>
      <c r="E6" s="30">
        <v>2006</v>
      </c>
    </row>
    <row r="7" spans="1:5" ht="19.5" x14ac:dyDescent="0.2">
      <c r="A7" s="105"/>
      <c r="B7" s="23" t="s">
        <v>8</v>
      </c>
      <c r="C7" s="23" t="s">
        <v>75</v>
      </c>
      <c r="D7" s="24">
        <v>921403.54</v>
      </c>
      <c r="E7" s="30">
        <v>61</v>
      </c>
    </row>
    <row r="8" spans="1:5" ht="19.5" x14ac:dyDescent="0.2">
      <c r="A8" s="105"/>
      <c r="B8" s="23" t="s">
        <v>8</v>
      </c>
      <c r="C8" s="23" t="s">
        <v>47</v>
      </c>
      <c r="D8" s="24">
        <v>1894400.74</v>
      </c>
      <c r="E8" s="30">
        <v>312</v>
      </c>
    </row>
    <row r="9" spans="1:5" ht="19.5" x14ac:dyDescent="0.2">
      <c r="A9" s="105"/>
      <c r="B9" s="23" t="s">
        <v>8</v>
      </c>
      <c r="C9" s="23" t="s">
        <v>46</v>
      </c>
      <c r="D9" s="24">
        <v>974279294.77999997</v>
      </c>
      <c r="E9" s="30">
        <v>43020</v>
      </c>
    </row>
    <row r="10" spans="1:5" ht="19.5" x14ac:dyDescent="0.2">
      <c r="A10" s="105"/>
      <c r="B10" s="23" t="s">
        <v>9</v>
      </c>
      <c r="C10" s="23" t="s">
        <v>48</v>
      </c>
      <c r="D10" s="24">
        <v>4098232.17</v>
      </c>
      <c r="E10" s="30">
        <v>326</v>
      </c>
    </row>
    <row r="11" spans="1:5" ht="19.5" x14ac:dyDescent="0.2">
      <c r="A11" s="105"/>
      <c r="B11" s="23" t="s">
        <v>9</v>
      </c>
      <c r="C11" s="23" t="s">
        <v>49</v>
      </c>
      <c r="D11" s="24">
        <v>58060179.539999999</v>
      </c>
      <c r="E11" s="30">
        <v>3621</v>
      </c>
    </row>
    <row r="12" spans="1:5" ht="19.5" x14ac:dyDescent="0.2">
      <c r="A12" s="105"/>
      <c r="B12" s="23" t="s">
        <v>9</v>
      </c>
      <c r="C12" s="23" t="s">
        <v>50</v>
      </c>
      <c r="D12" s="24">
        <v>434200537.38999999</v>
      </c>
      <c r="E12" s="30">
        <v>119136</v>
      </c>
    </row>
    <row r="13" spans="1:5" ht="19.5" x14ac:dyDescent="0.2">
      <c r="A13" s="105"/>
      <c r="B13" s="23" t="s">
        <v>9</v>
      </c>
      <c r="C13" s="23" t="s">
        <v>51</v>
      </c>
      <c r="D13" s="24">
        <v>49973123.07</v>
      </c>
      <c r="E13" s="30">
        <v>3334</v>
      </c>
    </row>
    <row r="14" spans="1:5" ht="19.5" x14ac:dyDescent="0.2">
      <c r="A14" s="105"/>
      <c r="B14" s="23" t="s">
        <v>9</v>
      </c>
      <c r="C14" s="23" t="s">
        <v>88</v>
      </c>
      <c r="D14" s="24">
        <v>5823838.4000000004</v>
      </c>
      <c r="E14" s="30">
        <v>9887</v>
      </c>
    </row>
    <row r="15" spans="1:5" ht="19.5" x14ac:dyDescent="0.2">
      <c r="A15" s="105"/>
      <c r="B15" s="23" t="s">
        <v>9</v>
      </c>
      <c r="C15" s="23" t="s">
        <v>52</v>
      </c>
      <c r="D15" s="24">
        <v>207061226.03999999</v>
      </c>
      <c r="E15" s="30">
        <v>11017</v>
      </c>
    </row>
    <row r="16" spans="1:5" ht="19.5" x14ac:dyDescent="0.2">
      <c r="A16" s="105"/>
      <c r="B16" s="23" t="s">
        <v>9</v>
      </c>
      <c r="C16" s="23" t="s">
        <v>53</v>
      </c>
      <c r="D16" s="24">
        <v>1396935993.3199999</v>
      </c>
      <c r="E16" s="30">
        <v>78766</v>
      </c>
    </row>
    <row r="17" spans="1:5" ht="19.5" x14ac:dyDescent="0.2">
      <c r="A17" s="105"/>
      <c r="B17" s="23" t="s">
        <v>9</v>
      </c>
      <c r="C17" s="23" t="s">
        <v>89</v>
      </c>
      <c r="D17" s="24">
        <v>43956984.979999997</v>
      </c>
      <c r="E17" s="30">
        <v>8898</v>
      </c>
    </row>
    <row r="18" spans="1:5" ht="19.5" x14ac:dyDescent="0.2">
      <c r="A18" s="105"/>
      <c r="B18" s="23" t="s">
        <v>9</v>
      </c>
      <c r="C18" s="23" t="s">
        <v>62</v>
      </c>
      <c r="D18" s="24">
        <v>643582.61</v>
      </c>
      <c r="E18" s="30">
        <v>95</v>
      </c>
    </row>
    <row r="19" spans="1:5" x14ac:dyDescent="0.2">
      <c r="A19" s="105"/>
      <c r="B19" s="23" t="s">
        <v>11</v>
      </c>
      <c r="C19" s="23" t="s">
        <v>76</v>
      </c>
      <c r="D19" s="24">
        <v>13753836.77</v>
      </c>
      <c r="E19" s="30">
        <v>2670</v>
      </c>
    </row>
    <row r="20" spans="1:5" x14ac:dyDescent="0.2">
      <c r="A20" s="105"/>
      <c r="B20" s="23" t="s">
        <v>11</v>
      </c>
      <c r="C20" s="23" t="s">
        <v>77</v>
      </c>
      <c r="D20" s="24">
        <v>25611237.260000002</v>
      </c>
      <c r="E20" s="30">
        <v>1760</v>
      </c>
    </row>
    <row r="21" spans="1:5" ht="19.5" customHeight="1" x14ac:dyDescent="0.2">
      <c r="A21" s="110" t="s">
        <v>13</v>
      </c>
      <c r="B21" s="110"/>
      <c r="C21" s="111"/>
      <c r="D21" s="9">
        <f>SUM(D4:D20)</f>
        <v>3848061717.8000007</v>
      </c>
      <c r="E21" s="8">
        <f>SUM(E4:E20)</f>
        <v>285089</v>
      </c>
    </row>
    <row r="22" spans="1:5" ht="19.5" x14ac:dyDescent="0.2">
      <c r="A22" s="29" t="s">
        <v>85</v>
      </c>
      <c r="B22" s="23" t="s">
        <v>31</v>
      </c>
      <c r="C22" s="23" t="s">
        <v>78</v>
      </c>
      <c r="D22" s="24">
        <v>144227.53</v>
      </c>
      <c r="E22" s="30">
        <v>0</v>
      </c>
    </row>
    <row r="23" spans="1:5" ht="20.100000000000001" customHeight="1" x14ac:dyDescent="0.2">
      <c r="A23" s="112" t="s">
        <v>86</v>
      </c>
      <c r="B23" s="112"/>
      <c r="C23" s="113"/>
      <c r="D23" s="13">
        <f>SUM(D22)</f>
        <v>144227.53</v>
      </c>
      <c r="E23" s="14">
        <f>SUM(E22)</f>
        <v>0</v>
      </c>
    </row>
    <row r="24" spans="1:5" ht="19.5" x14ac:dyDescent="0.2">
      <c r="A24" s="108" t="s">
        <v>34</v>
      </c>
      <c r="B24" s="23" t="s">
        <v>30</v>
      </c>
      <c r="C24" s="23" t="s">
        <v>79</v>
      </c>
      <c r="D24" s="24">
        <v>4489715.51</v>
      </c>
      <c r="E24" s="30">
        <v>0</v>
      </c>
    </row>
    <row r="25" spans="1:5" ht="18" customHeight="1" x14ac:dyDescent="0.2">
      <c r="A25" s="109"/>
      <c r="B25" s="23" t="s">
        <v>30</v>
      </c>
      <c r="C25" s="23" t="s">
        <v>80</v>
      </c>
      <c r="D25" s="24">
        <v>10461495.17</v>
      </c>
      <c r="E25" s="30">
        <v>0</v>
      </c>
    </row>
    <row r="26" spans="1:5" s="12" customFormat="1" ht="20.100000000000001" customHeight="1" x14ac:dyDescent="0.2">
      <c r="A26" s="89" t="s">
        <v>18</v>
      </c>
      <c r="B26" s="90"/>
      <c r="C26" s="90"/>
      <c r="D26" s="10">
        <f>SUM(D24:D25)</f>
        <v>14951210.68</v>
      </c>
      <c r="E26" s="11">
        <f>SUM(E24:E25)</f>
        <v>0</v>
      </c>
    </row>
    <row r="27" spans="1:5" s="12" customFormat="1" ht="20.100000000000001" customHeight="1" x14ac:dyDescent="0.2">
      <c r="A27" s="78" t="s">
        <v>19</v>
      </c>
      <c r="B27" s="78"/>
      <c r="C27" s="79"/>
      <c r="D27" s="15">
        <f>SUM(D26,D23,D21)</f>
        <v>3863157156.0100007</v>
      </c>
      <c r="E27" s="16">
        <f>SUM(E26,E23,E21)</f>
        <v>285089</v>
      </c>
    </row>
    <row r="28" spans="1:5" s="7" customFormat="1" x14ac:dyDescent="0.2">
      <c r="A28" s="6" t="s">
        <v>110</v>
      </c>
      <c r="D28" s="32"/>
      <c r="E28" s="32"/>
    </row>
    <row r="29" spans="1:5" s="7" customFormat="1" x14ac:dyDescent="0.2">
      <c r="A29" s="6" t="s">
        <v>14</v>
      </c>
    </row>
  </sheetData>
  <mergeCells count="8">
    <mergeCell ref="A26:C26"/>
    <mergeCell ref="A27:C27"/>
    <mergeCell ref="A1:E1"/>
    <mergeCell ref="A2:E2"/>
    <mergeCell ref="A24:A25"/>
    <mergeCell ref="A21:C21"/>
    <mergeCell ref="A23:C23"/>
    <mergeCell ref="A5:A20"/>
  </mergeCells>
  <phoneticPr fontId="4" type="noConversion"/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31"/>
  <sheetViews>
    <sheetView showGridLines="0" topLeftCell="A19" workbookViewId="0">
      <selection activeCell="D32" sqref="D32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87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40260207013.480003</v>
      </c>
      <c r="E4" s="30">
        <v>214622</v>
      </c>
    </row>
    <row r="5" spans="1:5" ht="19.5" x14ac:dyDescent="0.2">
      <c r="A5" s="84"/>
      <c r="B5" s="23" t="s">
        <v>9</v>
      </c>
      <c r="C5" s="23" t="s">
        <v>49</v>
      </c>
      <c r="D5" s="24">
        <v>4105312399.2600002</v>
      </c>
      <c r="E5" s="30">
        <v>35039</v>
      </c>
    </row>
    <row r="6" spans="1:5" ht="19.5" x14ac:dyDescent="0.2">
      <c r="A6" s="84"/>
      <c r="B6" s="23" t="s">
        <v>9</v>
      </c>
      <c r="C6" s="23" t="s">
        <v>51</v>
      </c>
      <c r="D6" s="24">
        <v>108705841.62</v>
      </c>
      <c r="E6" s="30">
        <v>1261</v>
      </c>
    </row>
    <row r="7" spans="1:5" ht="19.5" x14ac:dyDescent="0.2">
      <c r="A7" s="84"/>
      <c r="B7" s="23" t="s">
        <v>9</v>
      </c>
      <c r="C7" s="23" t="s">
        <v>52</v>
      </c>
      <c r="D7" s="24">
        <v>9702721752.9699993</v>
      </c>
      <c r="E7" s="30">
        <v>78972</v>
      </c>
    </row>
    <row r="8" spans="1:5" ht="18" customHeight="1" x14ac:dyDescent="0.2">
      <c r="A8" s="84"/>
      <c r="B8" s="23" t="s">
        <v>9</v>
      </c>
      <c r="C8" s="23" t="s">
        <v>53</v>
      </c>
      <c r="D8" s="24">
        <v>4565194337.9300003</v>
      </c>
      <c r="E8" s="30">
        <v>42030</v>
      </c>
    </row>
    <row r="9" spans="1:5" ht="19.5" customHeight="1" x14ac:dyDescent="0.2">
      <c r="A9" s="85" t="s">
        <v>63</v>
      </c>
      <c r="B9" s="86"/>
      <c r="C9" s="86"/>
      <c r="D9" s="9">
        <f>SUM(D4:D8)</f>
        <v>58742141345.26001</v>
      </c>
      <c r="E9" s="8">
        <f>SUM(E4:E8)</f>
        <v>371924</v>
      </c>
    </row>
    <row r="10" spans="1:5" ht="19.5" x14ac:dyDescent="0.2">
      <c r="A10" s="87" t="s">
        <v>34</v>
      </c>
      <c r="B10" s="59" t="s">
        <v>94</v>
      </c>
      <c r="C10" s="27" t="s">
        <v>55</v>
      </c>
      <c r="D10" s="28">
        <v>474014794.01999998</v>
      </c>
      <c r="E10" s="36">
        <v>0</v>
      </c>
    </row>
    <row r="11" spans="1:5" ht="19.5" x14ac:dyDescent="0.2">
      <c r="A11" s="88"/>
      <c r="B11" s="59" t="s">
        <v>94</v>
      </c>
      <c r="C11" s="27" t="s">
        <v>56</v>
      </c>
      <c r="D11" s="28">
        <v>804001644.5</v>
      </c>
      <c r="E11" s="36">
        <v>0</v>
      </c>
    </row>
    <row r="12" spans="1:5" ht="19.5" x14ac:dyDescent="0.2">
      <c r="A12" s="88"/>
      <c r="B12" s="59" t="s">
        <v>15</v>
      </c>
      <c r="C12" s="27" t="s">
        <v>72</v>
      </c>
      <c r="D12" s="28">
        <v>95491276.780000001</v>
      </c>
      <c r="E12" s="36">
        <v>0</v>
      </c>
    </row>
    <row r="13" spans="1:5" ht="19.5" x14ac:dyDescent="0.2">
      <c r="A13" s="88"/>
      <c r="B13" s="59" t="s">
        <v>15</v>
      </c>
      <c r="C13" s="27" t="s">
        <v>100</v>
      </c>
      <c r="D13" s="28">
        <v>2051734.68</v>
      </c>
      <c r="E13" s="36">
        <v>0</v>
      </c>
    </row>
    <row r="14" spans="1:5" ht="19.5" x14ac:dyDescent="0.2">
      <c r="A14" s="88"/>
      <c r="B14" s="59" t="s">
        <v>15</v>
      </c>
      <c r="C14" s="27" t="s">
        <v>101</v>
      </c>
      <c r="D14" s="28">
        <v>31418784.129999999</v>
      </c>
      <c r="E14" s="36">
        <v>0</v>
      </c>
    </row>
    <row r="15" spans="1:5" ht="19.5" x14ac:dyDescent="0.2">
      <c r="A15" s="88"/>
      <c r="B15" s="59" t="s">
        <v>15</v>
      </c>
      <c r="C15" s="27" t="s">
        <v>55</v>
      </c>
      <c r="D15" s="28">
        <v>72865479.829999998</v>
      </c>
      <c r="E15" s="36">
        <v>0</v>
      </c>
    </row>
    <row r="16" spans="1:5" ht="19.5" x14ac:dyDescent="0.2">
      <c r="A16" s="88"/>
      <c r="B16" s="59" t="s">
        <v>15</v>
      </c>
      <c r="C16" s="27" t="s">
        <v>56</v>
      </c>
      <c r="D16" s="28">
        <v>259672469.49000001</v>
      </c>
      <c r="E16" s="36">
        <v>0</v>
      </c>
    </row>
    <row r="17" spans="1:5" ht="19.5" customHeight="1" x14ac:dyDescent="0.2">
      <c r="A17" s="89" t="s">
        <v>18</v>
      </c>
      <c r="B17" s="90"/>
      <c r="C17" s="90"/>
      <c r="D17" s="10">
        <f>SUM(D10:D16)</f>
        <v>1739516183.4300001</v>
      </c>
      <c r="E17" s="11">
        <f>SUM(E10:E16)</f>
        <v>0</v>
      </c>
    </row>
    <row r="18" spans="1:5" ht="19.5" customHeight="1" x14ac:dyDescent="0.2">
      <c r="A18" s="69" t="s">
        <v>85</v>
      </c>
      <c r="B18" s="52" t="s">
        <v>108</v>
      </c>
      <c r="C18" s="25" t="s">
        <v>107</v>
      </c>
      <c r="D18" s="26">
        <v>143538000</v>
      </c>
      <c r="E18" s="45">
        <v>0</v>
      </c>
    </row>
    <row r="19" spans="1:5" ht="19.5" customHeight="1" x14ac:dyDescent="0.2">
      <c r="A19" s="70"/>
      <c r="B19" s="52" t="s">
        <v>105</v>
      </c>
      <c r="C19" s="25" t="s">
        <v>106</v>
      </c>
      <c r="D19" s="26">
        <v>13360035.52</v>
      </c>
      <c r="E19" s="53">
        <v>0</v>
      </c>
    </row>
    <row r="20" spans="1:5" ht="19.5" customHeight="1" x14ac:dyDescent="0.2">
      <c r="A20" s="70"/>
      <c r="B20" s="52" t="s">
        <v>28</v>
      </c>
      <c r="C20" s="25" t="s">
        <v>57</v>
      </c>
      <c r="D20" s="26">
        <v>165307592.77000001</v>
      </c>
      <c r="E20" s="53">
        <v>0</v>
      </c>
    </row>
    <row r="21" spans="1:5" ht="19.5" customHeight="1" x14ac:dyDescent="0.2">
      <c r="A21" s="71" t="s">
        <v>86</v>
      </c>
      <c r="B21" s="72"/>
      <c r="C21" s="72"/>
      <c r="D21" s="13">
        <f>SUM(D18:D20)</f>
        <v>322205628.29000002</v>
      </c>
      <c r="E21" s="14">
        <f>SUM(E18:E20)</f>
        <v>0</v>
      </c>
    </row>
    <row r="22" spans="1:5" ht="26.25" customHeight="1" x14ac:dyDescent="0.2">
      <c r="A22" s="73" t="s">
        <v>42</v>
      </c>
      <c r="B22" s="25" t="s">
        <v>98</v>
      </c>
      <c r="C22" s="25" t="s">
        <v>49</v>
      </c>
      <c r="D22" s="26">
        <v>140442026.56999999</v>
      </c>
      <c r="E22" s="30">
        <v>639</v>
      </c>
    </row>
    <row r="23" spans="1:5" ht="26.25" customHeight="1" x14ac:dyDescent="0.2">
      <c r="A23" s="74"/>
      <c r="B23" s="43" t="s">
        <v>98</v>
      </c>
      <c r="C23" s="43" t="s">
        <v>51</v>
      </c>
      <c r="D23" s="44">
        <v>239240089.19999999</v>
      </c>
      <c r="E23" s="42">
        <v>865</v>
      </c>
    </row>
    <row r="24" spans="1:5" ht="26.25" customHeight="1" x14ac:dyDescent="0.2">
      <c r="A24" s="74"/>
      <c r="B24" s="43" t="s">
        <v>98</v>
      </c>
      <c r="C24" s="43" t="s">
        <v>52</v>
      </c>
      <c r="D24" s="44">
        <v>543721308.45000005</v>
      </c>
      <c r="E24" s="66">
        <v>2417</v>
      </c>
    </row>
    <row r="25" spans="1:5" ht="26.25" customHeight="1" x14ac:dyDescent="0.2">
      <c r="A25" s="75"/>
      <c r="B25" s="43" t="s">
        <v>98</v>
      </c>
      <c r="C25" s="43" t="s">
        <v>53</v>
      </c>
      <c r="D25" s="44">
        <v>1962849750.52</v>
      </c>
      <c r="E25" s="42">
        <v>8619</v>
      </c>
    </row>
    <row r="26" spans="1:5" ht="19.5" customHeight="1" x14ac:dyDescent="0.2">
      <c r="A26" s="76" t="s">
        <v>59</v>
      </c>
      <c r="B26" s="77"/>
      <c r="C26" s="77"/>
      <c r="D26" s="39">
        <f>SUM(D22:D25)</f>
        <v>2886253174.7399998</v>
      </c>
      <c r="E26" s="65">
        <f>SUM(E22:E25)</f>
        <v>12540</v>
      </c>
    </row>
    <row r="27" spans="1:5" ht="23.25" customHeight="1" x14ac:dyDescent="0.2">
      <c r="A27" s="55" t="s">
        <v>68</v>
      </c>
      <c r="B27" s="25" t="s">
        <v>103</v>
      </c>
      <c r="C27" s="25" t="s">
        <v>104</v>
      </c>
      <c r="D27" s="26">
        <v>1621745596.5799999</v>
      </c>
      <c r="E27" s="31">
        <v>0</v>
      </c>
    </row>
    <row r="28" spans="1:5" ht="19.5" customHeight="1" x14ac:dyDescent="0.2">
      <c r="A28" s="91" t="s">
        <v>69</v>
      </c>
      <c r="B28" s="92"/>
      <c r="C28" s="92"/>
      <c r="D28" s="67">
        <f>D27</f>
        <v>1621745596.5799999</v>
      </c>
      <c r="E28" s="68">
        <f>E27</f>
        <v>0</v>
      </c>
    </row>
    <row r="29" spans="1:5" ht="19.5" customHeight="1" x14ac:dyDescent="0.2">
      <c r="A29" s="78" t="s">
        <v>19</v>
      </c>
      <c r="B29" s="78"/>
      <c r="C29" s="79"/>
      <c r="D29" s="15">
        <f>D9+D17+D21+D26+D28</f>
        <v>65311861928.300011</v>
      </c>
      <c r="E29" s="15">
        <f>E9+E17+E21+E26+E28</f>
        <v>384464</v>
      </c>
    </row>
    <row r="30" spans="1:5" x14ac:dyDescent="0.2">
      <c r="A30" s="6" t="s">
        <v>110</v>
      </c>
      <c r="D30" s="34"/>
      <c r="E30" s="34"/>
    </row>
    <row r="31" spans="1:5" x14ac:dyDescent="0.2">
      <c r="A31" s="6" t="s">
        <v>14</v>
      </c>
    </row>
  </sheetData>
  <mergeCells count="12">
    <mergeCell ref="A26:C26"/>
    <mergeCell ref="A28:C28"/>
    <mergeCell ref="A29:C29"/>
    <mergeCell ref="A17:C17"/>
    <mergeCell ref="A22:A25"/>
    <mergeCell ref="A18:A20"/>
    <mergeCell ref="A21:C21"/>
    <mergeCell ref="A1:E1"/>
    <mergeCell ref="A2:E2"/>
    <mergeCell ref="A4:A8"/>
    <mergeCell ref="A9:C9"/>
    <mergeCell ref="A10:A16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29"/>
  <sheetViews>
    <sheetView showGridLines="0" topLeftCell="A19" workbookViewId="0">
      <selection activeCell="C33" sqref="C33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84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33653412111.849998</v>
      </c>
      <c r="E4" s="30">
        <v>212401</v>
      </c>
    </row>
    <row r="5" spans="1:5" ht="19.5" x14ac:dyDescent="0.2">
      <c r="A5" s="84"/>
      <c r="B5" s="23" t="s">
        <v>9</v>
      </c>
      <c r="C5" s="23" t="s">
        <v>49</v>
      </c>
      <c r="D5" s="24">
        <v>4283478517.8299999</v>
      </c>
      <c r="E5" s="30">
        <v>38916</v>
      </c>
    </row>
    <row r="6" spans="1:5" ht="19.5" x14ac:dyDescent="0.2">
      <c r="A6" s="84"/>
      <c r="B6" s="23" t="s">
        <v>9</v>
      </c>
      <c r="C6" s="23" t="s">
        <v>51</v>
      </c>
      <c r="D6" s="24">
        <v>94917279.409999996</v>
      </c>
      <c r="E6" s="30">
        <v>1239</v>
      </c>
    </row>
    <row r="7" spans="1:5" ht="19.5" x14ac:dyDescent="0.2">
      <c r="A7" s="84"/>
      <c r="B7" s="23" t="s">
        <v>9</v>
      </c>
      <c r="C7" s="23" t="s">
        <v>52</v>
      </c>
      <c r="D7" s="24">
        <v>9211147046.4099998</v>
      </c>
      <c r="E7" s="30">
        <v>81112</v>
      </c>
    </row>
    <row r="8" spans="1:5" ht="18" customHeight="1" x14ac:dyDescent="0.2">
      <c r="A8" s="84"/>
      <c r="B8" s="23" t="s">
        <v>9</v>
      </c>
      <c r="C8" s="23" t="s">
        <v>53</v>
      </c>
      <c r="D8" s="24">
        <v>1948250292.1300001</v>
      </c>
      <c r="E8" s="30">
        <v>21941</v>
      </c>
    </row>
    <row r="9" spans="1:5" ht="18" customHeight="1" x14ac:dyDescent="0.2">
      <c r="A9" s="84"/>
      <c r="B9" s="23" t="s">
        <v>11</v>
      </c>
      <c r="C9" s="23" t="s">
        <v>71</v>
      </c>
      <c r="D9" s="24">
        <v>80706322.219999999</v>
      </c>
      <c r="E9" s="30">
        <v>612</v>
      </c>
    </row>
    <row r="10" spans="1:5" ht="19.5" customHeight="1" x14ac:dyDescent="0.2">
      <c r="A10" s="85" t="s">
        <v>63</v>
      </c>
      <c r="B10" s="86"/>
      <c r="C10" s="86"/>
      <c r="D10" s="9">
        <f>SUM(D4:D9)</f>
        <v>49271911569.849998</v>
      </c>
      <c r="E10" s="8">
        <f>SUM(E4:E9)</f>
        <v>356221</v>
      </c>
    </row>
    <row r="11" spans="1:5" ht="19.5" x14ac:dyDescent="0.2">
      <c r="A11" s="87" t="s">
        <v>34</v>
      </c>
      <c r="B11" s="59" t="s">
        <v>94</v>
      </c>
      <c r="C11" s="27" t="s">
        <v>54</v>
      </c>
      <c r="D11" s="28">
        <v>9812993.8399999999</v>
      </c>
      <c r="E11" s="36">
        <v>0</v>
      </c>
    </row>
    <row r="12" spans="1:5" ht="19.5" x14ac:dyDescent="0.2">
      <c r="A12" s="88"/>
      <c r="B12" s="59" t="s">
        <v>94</v>
      </c>
      <c r="C12" s="27" t="s">
        <v>55</v>
      </c>
      <c r="D12" s="28">
        <v>234521058.93000001</v>
      </c>
      <c r="E12" s="36">
        <v>0</v>
      </c>
    </row>
    <row r="13" spans="1:5" ht="19.5" x14ac:dyDescent="0.2">
      <c r="A13" s="88"/>
      <c r="B13" s="59" t="s">
        <v>94</v>
      </c>
      <c r="C13" s="27" t="s">
        <v>56</v>
      </c>
      <c r="D13" s="28">
        <v>1052659412.24</v>
      </c>
      <c r="E13" s="36">
        <v>0</v>
      </c>
    </row>
    <row r="14" spans="1:5" ht="19.5" x14ac:dyDescent="0.2">
      <c r="A14" s="88"/>
      <c r="B14" s="59" t="s">
        <v>15</v>
      </c>
      <c r="C14" s="27" t="s">
        <v>72</v>
      </c>
      <c r="D14" s="28">
        <v>11724453.33</v>
      </c>
      <c r="E14" s="36">
        <v>0</v>
      </c>
    </row>
    <row r="15" spans="1:5" ht="19.5" x14ac:dyDescent="0.2">
      <c r="A15" s="88"/>
      <c r="B15" s="59" t="s">
        <v>15</v>
      </c>
      <c r="C15" s="27" t="s">
        <v>55</v>
      </c>
      <c r="D15" s="28">
        <v>26402230.039999999</v>
      </c>
      <c r="E15" s="36">
        <v>0</v>
      </c>
    </row>
    <row r="16" spans="1:5" ht="19.5" x14ac:dyDescent="0.2">
      <c r="A16" s="88"/>
      <c r="B16" s="59" t="s">
        <v>15</v>
      </c>
      <c r="C16" s="27" t="s">
        <v>56</v>
      </c>
      <c r="D16" s="28">
        <v>209224244.09999999</v>
      </c>
      <c r="E16" s="36">
        <v>0</v>
      </c>
    </row>
    <row r="17" spans="1:5" ht="19.5" customHeight="1" x14ac:dyDescent="0.2">
      <c r="A17" s="89" t="s">
        <v>18</v>
      </c>
      <c r="B17" s="90"/>
      <c r="C17" s="90"/>
      <c r="D17" s="10">
        <f>SUM(D11:D16)</f>
        <v>1544344392.4799998</v>
      </c>
      <c r="E17" s="11">
        <f>SUM(E11:E16)</f>
        <v>0</v>
      </c>
    </row>
    <row r="18" spans="1:5" ht="19.5" customHeight="1" x14ac:dyDescent="0.2">
      <c r="A18" s="69" t="s">
        <v>85</v>
      </c>
      <c r="B18" s="52" t="s">
        <v>105</v>
      </c>
      <c r="C18" s="25" t="s">
        <v>106</v>
      </c>
      <c r="D18" s="26">
        <v>3000000</v>
      </c>
      <c r="E18" s="45">
        <v>0</v>
      </c>
    </row>
    <row r="19" spans="1:5" ht="19.5" customHeight="1" x14ac:dyDescent="0.2">
      <c r="A19" s="70"/>
      <c r="B19" s="52" t="s">
        <v>105</v>
      </c>
      <c r="C19" s="25" t="s">
        <v>77</v>
      </c>
      <c r="D19" s="26">
        <v>27380000</v>
      </c>
      <c r="E19" s="53">
        <v>0</v>
      </c>
    </row>
    <row r="20" spans="1:5" ht="19.5" customHeight="1" x14ac:dyDescent="0.2">
      <c r="A20" s="70"/>
      <c r="B20" s="52" t="s">
        <v>91</v>
      </c>
      <c r="C20" s="25" t="s">
        <v>57</v>
      </c>
      <c r="D20" s="26">
        <v>42604650</v>
      </c>
      <c r="E20" s="53">
        <v>0</v>
      </c>
    </row>
    <row r="21" spans="1:5" ht="19.5" customHeight="1" x14ac:dyDescent="0.2">
      <c r="A21" s="70"/>
      <c r="B21" s="52" t="s">
        <v>28</v>
      </c>
      <c r="C21" s="25" t="s">
        <v>57</v>
      </c>
      <c r="D21" s="26">
        <v>86156934.849999994</v>
      </c>
      <c r="E21" s="53">
        <v>0</v>
      </c>
    </row>
    <row r="22" spans="1:5" ht="19.5" customHeight="1" x14ac:dyDescent="0.2">
      <c r="A22" s="71" t="s">
        <v>86</v>
      </c>
      <c r="B22" s="72"/>
      <c r="C22" s="72"/>
      <c r="D22" s="13">
        <f>SUM(D18:D21)</f>
        <v>159141584.84999999</v>
      </c>
      <c r="E22" s="14">
        <f>SUM(E18:E21)</f>
        <v>0</v>
      </c>
    </row>
    <row r="23" spans="1:5" ht="26.25" customHeight="1" x14ac:dyDescent="0.2">
      <c r="A23" s="61" t="s">
        <v>42</v>
      </c>
      <c r="B23" s="23" t="s">
        <v>98</v>
      </c>
      <c r="C23" s="23" t="s">
        <v>52</v>
      </c>
      <c r="D23" s="24">
        <v>38029054.530000001</v>
      </c>
      <c r="E23" s="30">
        <v>185</v>
      </c>
    </row>
    <row r="24" spans="1:5" ht="19.5" customHeight="1" x14ac:dyDescent="0.2">
      <c r="A24" s="76" t="s">
        <v>59</v>
      </c>
      <c r="B24" s="77"/>
      <c r="C24" s="77"/>
      <c r="D24" s="39">
        <f>SUM(D23:D23)</f>
        <v>38029054.530000001</v>
      </c>
      <c r="E24" s="40">
        <f>SUM(E23:E23)</f>
        <v>185</v>
      </c>
    </row>
    <row r="25" spans="1:5" ht="23.25" customHeight="1" x14ac:dyDescent="0.2">
      <c r="A25" s="55" t="s">
        <v>68</v>
      </c>
      <c r="B25" s="25" t="s">
        <v>103</v>
      </c>
      <c r="C25" s="25" t="s">
        <v>104</v>
      </c>
      <c r="D25" s="26">
        <v>25579894.960000001</v>
      </c>
      <c r="E25" s="31">
        <v>0</v>
      </c>
    </row>
    <row r="26" spans="1:5" ht="19.5" customHeight="1" x14ac:dyDescent="0.2">
      <c r="A26" s="76" t="s">
        <v>69</v>
      </c>
      <c r="B26" s="77"/>
      <c r="C26" s="77"/>
      <c r="D26" s="56">
        <f>D25</f>
        <v>25579894.960000001</v>
      </c>
      <c r="E26" s="57">
        <f>E25</f>
        <v>0</v>
      </c>
    </row>
    <row r="27" spans="1:5" ht="19.5" customHeight="1" x14ac:dyDescent="0.2">
      <c r="A27" s="78" t="s">
        <v>19</v>
      </c>
      <c r="B27" s="78"/>
      <c r="C27" s="79"/>
      <c r="D27" s="15">
        <f>D10+D17+D22+D24+D26</f>
        <v>51039006496.669998</v>
      </c>
      <c r="E27" s="15">
        <f>E10+E17+E22+E24+E26</f>
        <v>356406</v>
      </c>
    </row>
    <row r="28" spans="1:5" x14ac:dyDescent="0.2">
      <c r="A28" s="6" t="s">
        <v>110</v>
      </c>
      <c r="D28" s="34"/>
      <c r="E28" s="34"/>
    </row>
    <row r="29" spans="1:5" x14ac:dyDescent="0.2">
      <c r="A29" s="6" t="s">
        <v>14</v>
      </c>
    </row>
  </sheetData>
  <mergeCells count="11">
    <mergeCell ref="A17:C17"/>
    <mergeCell ref="A1:E1"/>
    <mergeCell ref="A2:E2"/>
    <mergeCell ref="A4:A9"/>
    <mergeCell ref="A10:C10"/>
    <mergeCell ref="A11:A16"/>
    <mergeCell ref="A26:C26"/>
    <mergeCell ref="A27:C27"/>
    <mergeCell ref="A18:A21"/>
    <mergeCell ref="A22:C22"/>
    <mergeCell ref="A24:C24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fitToPage="1"/>
  </sheetPr>
  <dimension ref="A1:E36"/>
  <sheetViews>
    <sheetView showGridLines="0" topLeftCell="A25" workbookViewId="0">
      <selection activeCell="D36" sqref="D36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70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31118697841.049999</v>
      </c>
      <c r="E4" s="30">
        <v>235726</v>
      </c>
    </row>
    <row r="5" spans="1:5" ht="19.5" x14ac:dyDescent="0.2">
      <c r="A5" s="84"/>
      <c r="B5" s="23" t="s">
        <v>8</v>
      </c>
      <c r="C5" s="23" t="s">
        <v>99</v>
      </c>
      <c r="D5" s="24">
        <v>2744178.28</v>
      </c>
      <c r="E5" s="30">
        <v>34</v>
      </c>
    </row>
    <row r="6" spans="1:5" ht="19.5" x14ac:dyDescent="0.2">
      <c r="A6" s="84"/>
      <c r="B6" s="23" t="s">
        <v>8</v>
      </c>
      <c r="C6" s="23" t="s">
        <v>47</v>
      </c>
      <c r="D6" s="24">
        <v>7606683.2599999998</v>
      </c>
      <c r="E6" s="30">
        <v>106</v>
      </c>
    </row>
    <row r="7" spans="1:5" ht="19.5" x14ac:dyDescent="0.2">
      <c r="A7" s="84"/>
      <c r="B7" s="23" t="s">
        <v>9</v>
      </c>
      <c r="C7" s="23" t="s">
        <v>49</v>
      </c>
      <c r="D7" s="24">
        <v>4737574719.0200005</v>
      </c>
      <c r="E7" s="30">
        <v>44117</v>
      </c>
    </row>
    <row r="8" spans="1:5" ht="19.5" x14ac:dyDescent="0.2">
      <c r="A8" s="84"/>
      <c r="B8" s="23" t="s">
        <v>9</v>
      </c>
      <c r="C8" s="23" t="s">
        <v>51</v>
      </c>
      <c r="D8" s="24">
        <v>107209372.79000001</v>
      </c>
      <c r="E8" s="30">
        <v>1465</v>
      </c>
    </row>
    <row r="9" spans="1:5" ht="19.5" x14ac:dyDescent="0.2">
      <c r="A9" s="84"/>
      <c r="B9" s="23" t="s">
        <v>9</v>
      </c>
      <c r="C9" s="23" t="s">
        <v>52</v>
      </c>
      <c r="D9" s="24">
        <v>11642571469.120001</v>
      </c>
      <c r="E9" s="30">
        <v>103830</v>
      </c>
    </row>
    <row r="10" spans="1:5" ht="19.5" x14ac:dyDescent="0.2">
      <c r="A10" s="84"/>
      <c r="B10" s="23" t="s">
        <v>9</v>
      </c>
      <c r="C10" s="23" t="s">
        <v>53</v>
      </c>
      <c r="D10" s="24">
        <v>2455715308.5</v>
      </c>
      <c r="E10" s="30">
        <v>27220</v>
      </c>
    </row>
    <row r="11" spans="1:5" ht="19.5" x14ac:dyDescent="0.2">
      <c r="A11" s="84"/>
      <c r="B11" s="23" t="s">
        <v>11</v>
      </c>
      <c r="C11" s="23" t="s">
        <v>71</v>
      </c>
      <c r="D11" s="24">
        <v>176936590.68000001</v>
      </c>
      <c r="E11" s="30">
        <v>70</v>
      </c>
    </row>
    <row r="12" spans="1:5" ht="19.5" customHeight="1" x14ac:dyDescent="0.2">
      <c r="A12" s="85" t="s">
        <v>63</v>
      </c>
      <c r="B12" s="86"/>
      <c r="C12" s="86"/>
      <c r="D12" s="9">
        <f>SUM(D4:D11)</f>
        <v>50249056162.700005</v>
      </c>
      <c r="E12" s="8">
        <f>SUM(E4:E11)</f>
        <v>412568</v>
      </c>
    </row>
    <row r="13" spans="1:5" ht="19.5" x14ac:dyDescent="0.2">
      <c r="A13" s="87" t="s">
        <v>34</v>
      </c>
      <c r="B13" s="59" t="s">
        <v>94</v>
      </c>
      <c r="C13" s="27" t="s">
        <v>56</v>
      </c>
      <c r="D13" s="28">
        <v>134332258.50999999</v>
      </c>
      <c r="E13" s="36">
        <v>0</v>
      </c>
    </row>
    <row r="14" spans="1:5" ht="19.5" x14ac:dyDescent="0.2">
      <c r="A14" s="88"/>
      <c r="B14" s="59" t="s">
        <v>15</v>
      </c>
      <c r="C14" s="27" t="s">
        <v>72</v>
      </c>
      <c r="D14" s="28">
        <v>129066521.19</v>
      </c>
      <c r="E14" s="36">
        <v>0</v>
      </c>
    </row>
    <row r="15" spans="1:5" ht="19.5" x14ac:dyDescent="0.2">
      <c r="A15" s="88"/>
      <c r="B15" s="59" t="s">
        <v>15</v>
      </c>
      <c r="C15" s="27" t="s">
        <v>73</v>
      </c>
      <c r="D15" s="28">
        <v>13284037.66</v>
      </c>
      <c r="E15" s="36">
        <v>0</v>
      </c>
    </row>
    <row r="16" spans="1:5" ht="19.5" x14ac:dyDescent="0.2">
      <c r="A16" s="88"/>
      <c r="B16" s="59" t="s">
        <v>15</v>
      </c>
      <c r="C16" s="27" t="s">
        <v>101</v>
      </c>
      <c r="D16" s="28">
        <v>127491315.20999999</v>
      </c>
      <c r="E16" s="36">
        <v>0</v>
      </c>
    </row>
    <row r="17" spans="1:5" ht="19.5" x14ac:dyDescent="0.2">
      <c r="A17" s="88"/>
      <c r="B17" s="59" t="s">
        <v>15</v>
      </c>
      <c r="C17" s="27" t="s">
        <v>55</v>
      </c>
      <c r="D17" s="28">
        <v>276561161.50999999</v>
      </c>
      <c r="E17" s="36">
        <v>0</v>
      </c>
    </row>
    <row r="18" spans="1:5" ht="19.5" x14ac:dyDescent="0.2">
      <c r="A18" s="88"/>
      <c r="B18" s="59" t="s">
        <v>15</v>
      </c>
      <c r="C18" s="27" t="s">
        <v>56</v>
      </c>
      <c r="D18" s="28">
        <v>457173574.52999997</v>
      </c>
      <c r="E18" s="36">
        <v>0</v>
      </c>
    </row>
    <row r="19" spans="1:5" ht="19.5" customHeight="1" x14ac:dyDescent="0.2">
      <c r="A19" s="89" t="s">
        <v>18</v>
      </c>
      <c r="B19" s="90"/>
      <c r="C19" s="90"/>
      <c r="D19" s="10">
        <f>SUM(D13:D18)</f>
        <v>1137908868.6099999</v>
      </c>
      <c r="E19" s="11">
        <f>SUM(E13:E18)</f>
        <v>0</v>
      </c>
    </row>
    <row r="20" spans="1:5" ht="19.5" customHeight="1" x14ac:dyDescent="0.2">
      <c r="A20" s="69" t="s">
        <v>85</v>
      </c>
      <c r="B20" s="52" t="s">
        <v>105</v>
      </c>
      <c r="C20" s="25" t="s">
        <v>106</v>
      </c>
      <c r="D20" s="26">
        <v>4362400</v>
      </c>
      <c r="E20" s="45">
        <v>0</v>
      </c>
    </row>
    <row r="21" spans="1:5" ht="19.5" customHeight="1" x14ac:dyDescent="0.2">
      <c r="A21" s="70"/>
      <c r="B21" s="52" t="s">
        <v>105</v>
      </c>
      <c r="C21" s="25" t="s">
        <v>107</v>
      </c>
      <c r="D21" s="26">
        <v>27132032.52</v>
      </c>
      <c r="E21" s="53">
        <v>0</v>
      </c>
    </row>
    <row r="22" spans="1:5" ht="19.5" customHeight="1" x14ac:dyDescent="0.2">
      <c r="A22" s="70"/>
      <c r="B22" s="52" t="s">
        <v>105</v>
      </c>
      <c r="C22" s="25" t="s">
        <v>77</v>
      </c>
      <c r="D22" s="26">
        <v>22687087.829999998</v>
      </c>
      <c r="E22" s="53">
        <v>0</v>
      </c>
    </row>
    <row r="23" spans="1:5" ht="19.5" customHeight="1" x14ac:dyDescent="0.2">
      <c r="A23" s="70"/>
      <c r="B23" s="52" t="s">
        <v>91</v>
      </c>
      <c r="C23" s="25" t="s">
        <v>57</v>
      </c>
      <c r="D23" s="26">
        <v>13730350</v>
      </c>
      <c r="E23" s="53">
        <v>0</v>
      </c>
    </row>
    <row r="24" spans="1:5" ht="19.5" x14ac:dyDescent="0.2">
      <c r="A24" s="93"/>
      <c r="B24" s="52" t="s">
        <v>28</v>
      </c>
      <c r="C24" s="25" t="s">
        <v>57</v>
      </c>
      <c r="D24" s="26">
        <v>826557438.87</v>
      </c>
      <c r="E24" s="53">
        <v>0</v>
      </c>
    </row>
    <row r="25" spans="1:5" ht="19.5" customHeight="1" x14ac:dyDescent="0.2">
      <c r="A25" s="71" t="s">
        <v>86</v>
      </c>
      <c r="B25" s="72"/>
      <c r="C25" s="72"/>
      <c r="D25" s="13">
        <f>SUM(D20:D24)</f>
        <v>894469309.22000003</v>
      </c>
      <c r="E25" s="14">
        <f>SUM(E20:E24)</f>
        <v>0</v>
      </c>
    </row>
    <row r="26" spans="1:5" ht="19.5" customHeight="1" x14ac:dyDescent="0.2">
      <c r="A26" s="94" t="s">
        <v>42</v>
      </c>
      <c r="B26" s="23" t="s">
        <v>98</v>
      </c>
      <c r="C26" s="23" t="s">
        <v>52</v>
      </c>
      <c r="D26" s="24">
        <v>104955332.87</v>
      </c>
      <c r="E26" s="30">
        <v>615</v>
      </c>
    </row>
    <row r="27" spans="1:5" ht="19.5" customHeight="1" x14ac:dyDescent="0.2">
      <c r="A27" s="95"/>
      <c r="B27" s="23" t="s">
        <v>98</v>
      </c>
      <c r="C27" s="23" t="s">
        <v>53</v>
      </c>
      <c r="D27" s="24">
        <v>506597.77</v>
      </c>
      <c r="E27" s="30">
        <v>3</v>
      </c>
    </row>
    <row r="28" spans="1:5" ht="19.5" customHeight="1" x14ac:dyDescent="0.2">
      <c r="A28" s="76" t="s">
        <v>59</v>
      </c>
      <c r="B28" s="77"/>
      <c r="C28" s="77"/>
      <c r="D28" s="39">
        <f>SUM(D26:D27)</f>
        <v>105461930.64</v>
      </c>
      <c r="E28" s="40">
        <f>SUM(E26:E27)</f>
        <v>618</v>
      </c>
    </row>
    <row r="29" spans="1:5" ht="26.25" customHeight="1" x14ac:dyDescent="0.2">
      <c r="A29" s="73" t="s">
        <v>36</v>
      </c>
      <c r="B29" s="51" t="s">
        <v>93</v>
      </c>
      <c r="C29" s="51" t="s">
        <v>49</v>
      </c>
      <c r="D29" s="49">
        <v>589973.91</v>
      </c>
      <c r="E29" s="50">
        <v>4</v>
      </c>
    </row>
    <row r="30" spans="1:5" ht="27.75" customHeight="1" x14ac:dyDescent="0.2">
      <c r="A30" s="74"/>
      <c r="B30" s="51" t="s">
        <v>93</v>
      </c>
      <c r="C30" s="51" t="s">
        <v>52</v>
      </c>
      <c r="D30" s="49">
        <v>15573088.35</v>
      </c>
      <c r="E30" s="50">
        <v>100</v>
      </c>
    </row>
    <row r="31" spans="1:5" ht="15" customHeight="1" x14ac:dyDescent="0.2">
      <c r="A31" s="96" t="s">
        <v>60</v>
      </c>
      <c r="B31" s="96"/>
      <c r="C31" s="97"/>
      <c r="D31" s="47">
        <f>SUM(D29:D30)</f>
        <v>16163062.26</v>
      </c>
      <c r="E31" s="48">
        <f>SUM(E29:E30)</f>
        <v>104</v>
      </c>
    </row>
    <row r="32" spans="1:5" ht="23.25" customHeight="1" x14ac:dyDescent="0.2">
      <c r="A32" s="55" t="s">
        <v>68</v>
      </c>
      <c r="B32" s="25" t="s">
        <v>103</v>
      </c>
      <c r="C32" s="25" t="s">
        <v>104</v>
      </c>
      <c r="D32" s="26">
        <v>751487220.76999998</v>
      </c>
      <c r="E32" s="31">
        <v>0</v>
      </c>
    </row>
    <row r="33" spans="1:5" ht="19.5" customHeight="1" x14ac:dyDescent="0.2">
      <c r="A33" s="76" t="s">
        <v>69</v>
      </c>
      <c r="B33" s="77"/>
      <c r="C33" s="77"/>
      <c r="D33" s="56">
        <f>D32</f>
        <v>751487220.76999998</v>
      </c>
      <c r="E33" s="57">
        <f>E32</f>
        <v>0</v>
      </c>
    </row>
    <row r="34" spans="1:5" ht="19.5" customHeight="1" x14ac:dyDescent="0.2">
      <c r="A34" s="78" t="s">
        <v>19</v>
      </c>
      <c r="B34" s="78"/>
      <c r="C34" s="79"/>
      <c r="D34" s="15">
        <f>D12+D19+D25+D28+D31+D33</f>
        <v>53154546554.200005</v>
      </c>
      <c r="E34" s="58">
        <f>E12+E19+E25+E28+E31+E33</f>
        <v>413290</v>
      </c>
    </row>
    <row r="35" spans="1:5" x14ac:dyDescent="0.2">
      <c r="A35" s="6" t="s">
        <v>110</v>
      </c>
      <c r="D35" s="34"/>
      <c r="E35" s="34"/>
    </row>
    <row r="36" spans="1:5" x14ac:dyDescent="0.2">
      <c r="A36" s="6" t="s">
        <v>14</v>
      </c>
    </row>
  </sheetData>
  <mergeCells count="14">
    <mergeCell ref="A19:C19"/>
    <mergeCell ref="A1:E1"/>
    <mergeCell ref="A2:E2"/>
    <mergeCell ref="A4:A11"/>
    <mergeCell ref="A12:C12"/>
    <mergeCell ref="A13:A18"/>
    <mergeCell ref="A33:C33"/>
    <mergeCell ref="A34:C34"/>
    <mergeCell ref="A20:A24"/>
    <mergeCell ref="A25:C25"/>
    <mergeCell ref="A26:A27"/>
    <mergeCell ref="A28:C28"/>
    <mergeCell ref="A29:A30"/>
    <mergeCell ref="A31:C31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E39"/>
  <sheetViews>
    <sheetView showGridLines="0" topLeftCell="A25" workbookViewId="0">
      <selection activeCell="D42" sqref="D42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67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x14ac:dyDescent="0.2">
      <c r="A4" s="82" t="s">
        <v>35</v>
      </c>
      <c r="B4" s="23" t="s">
        <v>6</v>
      </c>
      <c r="C4" s="23" t="s">
        <v>99</v>
      </c>
      <c r="D4" s="24">
        <v>29038749284.330002</v>
      </c>
      <c r="E4" s="30">
        <v>260338</v>
      </c>
    </row>
    <row r="5" spans="1:5" ht="19.5" x14ac:dyDescent="0.2">
      <c r="A5" s="83"/>
      <c r="B5" s="23" t="s">
        <v>8</v>
      </c>
      <c r="C5" s="23" t="s">
        <v>99</v>
      </c>
      <c r="D5" s="24">
        <v>3037934.47</v>
      </c>
      <c r="E5" s="30">
        <v>26</v>
      </c>
    </row>
    <row r="6" spans="1:5" ht="19.5" x14ac:dyDescent="0.2">
      <c r="A6" s="83"/>
      <c r="B6" s="23" t="s">
        <v>8</v>
      </c>
      <c r="C6" s="23" t="s">
        <v>47</v>
      </c>
      <c r="D6" s="24">
        <v>8103991.9900000002</v>
      </c>
      <c r="E6" s="30">
        <v>111</v>
      </c>
    </row>
    <row r="7" spans="1:5" ht="19.5" x14ac:dyDescent="0.2">
      <c r="A7" s="83"/>
      <c r="B7" s="23" t="s">
        <v>9</v>
      </c>
      <c r="C7" s="23" t="s">
        <v>49</v>
      </c>
      <c r="D7" s="24">
        <v>4166528456.77</v>
      </c>
      <c r="E7" s="30">
        <v>40256</v>
      </c>
    </row>
    <row r="8" spans="1:5" ht="19.5" x14ac:dyDescent="0.2">
      <c r="A8" s="83"/>
      <c r="B8" s="23" t="s">
        <v>9</v>
      </c>
      <c r="C8" s="23" t="s">
        <v>51</v>
      </c>
      <c r="D8" s="24">
        <v>148903299.02000001</v>
      </c>
      <c r="E8" s="30">
        <v>2056</v>
      </c>
    </row>
    <row r="9" spans="1:5" ht="19.5" x14ac:dyDescent="0.2">
      <c r="A9" s="83"/>
      <c r="B9" s="23" t="s">
        <v>9</v>
      </c>
      <c r="C9" s="23" t="s">
        <v>52</v>
      </c>
      <c r="D9" s="24">
        <v>12745659961.84</v>
      </c>
      <c r="E9" s="30">
        <v>117431</v>
      </c>
    </row>
    <row r="10" spans="1:5" ht="19.5" x14ac:dyDescent="0.2">
      <c r="A10" s="83"/>
      <c r="B10" s="23" t="s">
        <v>9</v>
      </c>
      <c r="C10" s="23" t="s">
        <v>53</v>
      </c>
      <c r="D10" s="24">
        <v>3852838619.1700001</v>
      </c>
      <c r="E10" s="30">
        <v>39365</v>
      </c>
    </row>
    <row r="11" spans="1:5" ht="19.5" x14ac:dyDescent="0.2">
      <c r="A11" s="83"/>
      <c r="B11" s="23" t="s">
        <v>11</v>
      </c>
      <c r="C11" s="23" t="s">
        <v>71</v>
      </c>
      <c r="D11" s="24">
        <v>116767847</v>
      </c>
      <c r="E11" s="30">
        <v>0</v>
      </c>
    </row>
    <row r="12" spans="1:5" ht="19.5" customHeight="1" x14ac:dyDescent="0.2">
      <c r="A12" s="85" t="s">
        <v>63</v>
      </c>
      <c r="B12" s="86"/>
      <c r="C12" s="86"/>
      <c r="D12" s="9">
        <f>SUM(D4:D11)</f>
        <v>50080589394.590004</v>
      </c>
      <c r="E12" s="8">
        <f>SUM(E4:E11)</f>
        <v>459583</v>
      </c>
    </row>
    <row r="13" spans="1:5" ht="19.5" x14ac:dyDescent="0.2">
      <c r="A13" s="87" t="s">
        <v>34</v>
      </c>
      <c r="B13" s="27" t="s">
        <v>94</v>
      </c>
      <c r="C13" s="27" t="s">
        <v>102</v>
      </c>
      <c r="D13" s="28">
        <v>9986466</v>
      </c>
      <c r="E13" s="36">
        <v>0</v>
      </c>
    </row>
    <row r="14" spans="1:5" ht="19.5" x14ac:dyDescent="0.2">
      <c r="A14" s="88"/>
      <c r="B14" s="27" t="s">
        <v>94</v>
      </c>
      <c r="C14" s="27" t="s">
        <v>55</v>
      </c>
      <c r="D14" s="28">
        <v>88177093.799999997</v>
      </c>
      <c r="E14" s="36">
        <v>0</v>
      </c>
    </row>
    <row r="15" spans="1:5" ht="19.5" x14ac:dyDescent="0.2">
      <c r="A15" s="88"/>
      <c r="B15" s="27" t="s">
        <v>94</v>
      </c>
      <c r="C15" s="27" t="s">
        <v>56</v>
      </c>
      <c r="D15" s="28">
        <v>557628017.86000001</v>
      </c>
      <c r="E15" s="36">
        <v>0</v>
      </c>
    </row>
    <row r="16" spans="1:5" ht="19.5" x14ac:dyDescent="0.2">
      <c r="A16" s="88"/>
      <c r="B16" s="27" t="s">
        <v>15</v>
      </c>
      <c r="C16" s="27" t="s">
        <v>72</v>
      </c>
      <c r="D16" s="28">
        <v>331024461.63</v>
      </c>
      <c r="E16" s="36">
        <v>0</v>
      </c>
    </row>
    <row r="17" spans="1:5" ht="19.5" x14ac:dyDescent="0.2">
      <c r="A17" s="88"/>
      <c r="B17" s="27" t="s">
        <v>15</v>
      </c>
      <c r="C17" s="27" t="s">
        <v>100</v>
      </c>
      <c r="D17" s="28">
        <v>1428169.49</v>
      </c>
      <c r="E17" s="36">
        <v>0</v>
      </c>
    </row>
    <row r="18" spans="1:5" ht="19.5" x14ac:dyDescent="0.2">
      <c r="A18" s="88"/>
      <c r="B18" s="27" t="s">
        <v>15</v>
      </c>
      <c r="C18" s="27" t="s">
        <v>73</v>
      </c>
      <c r="D18" s="28">
        <v>13975450.039999999</v>
      </c>
      <c r="E18" s="36">
        <v>0</v>
      </c>
    </row>
    <row r="19" spans="1:5" ht="19.5" x14ac:dyDescent="0.2">
      <c r="A19" s="88"/>
      <c r="B19" s="27" t="s">
        <v>15</v>
      </c>
      <c r="C19" s="27" t="s">
        <v>101</v>
      </c>
      <c r="D19" s="28">
        <v>30322232.829999998</v>
      </c>
      <c r="E19" s="36">
        <v>0</v>
      </c>
    </row>
    <row r="20" spans="1:5" ht="19.5" x14ac:dyDescent="0.2">
      <c r="A20" s="88"/>
      <c r="B20" s="27" t="s">
        <v>15</v>
      </c>
      <c r="C20" s="27" t="s">
        <v>64</v>
      </c>
      <c r="D20" s="28">
        <v>547342772.24000001</v>
      </c>
      <c r="E20" s="36">
        <v>0</v>
      </c>
    </row>
    <row r="21" spans="1:5" ht="19.5" x14ac:dyDescent="0.2">
      <c r="A21" s="88"/>
      <c r="B21" s="27" t="s">
        <v>15</v>
      </c>
      <c r="C21" s="27" t="s">
        <v>55</v>
      </c>
      <c r="D21" s="28">
        <v>161260474.61000001</v>
      </c>
      <c r="E21" s="36">
        <v>0</v>
      </c>
    </row>
    <row r="22" spans="1:5" ht="19.5" customHeight="1" x14ac:dyDescent="0.2">
      <c r="A22" s="89" t="s">
        <v>18</v>
      </c>
      <c r="B22" s="90"/>
      <c r="C22" s="90"/>
      <c r="D22" s="10">
        <f>SUM(D13:D21)</f>
        <v>1741145138.5</v>
      </c>
      <c r="E22" s="11">
        <f>SUM(E13:E21)</f>
        <v>0</v>
      </c>
    </row>
    <row r="23" spans="1:5" ht="19.5" customHeight="1" x14ac:dyDescent="0.2">
      <c r="A23" s="69" t="s">
        <v>85</v>
      </c>
      <c r="B23" s="52" t="s">
        <v>91</v>
      </c>
      <c r="C23" s="25" t="s">
        <v>57</v>
      </c>
      <c r="D23" s="26">
        <v>155541693</v>
      </c>
      <c r="E23" s="45">
        <v>0</v>
      </c>
    </row>
    <row r="24" spans="1:5" ht="19.5" x14ac:dyDescent="0.2">
      <c r="A24" s="93"/>
      <c r="B24" s="52" t="s">
        <v>28</v>
      </c>
      <c r="C24" s="25" t="s">
        <v>57</v>
      </c>
      <c r="D24" s="26">
        <v>729317077.94000006</v>
      </c>
      <c r="E24" s="53">
        <v>0</v>
      </c>
    </row>
    <row r="25" spans="1:5" ht="19.5" customHeight="1" x14ac:dyDescent="0.2">
      <c r="A25" s="71" t="s">
        <v>86</v>
      </c>
      <c r="B25" s="72"/>
      <c r="C25" s="72"/>
      <c r="D25" s="13">
        <f>SUM(D23:D24)</f>
        <v>884858770.94000006</v>
      </c>
      <c r="E25" s="14">
        <f>SUM(E23:E24)</f>
        <v>0</v>
      </c>
    </row>
    <row r="26" spans="1:5" ht="15" customHeight="1" x14ac:dyDescent="0.2">
      <c r="A26" s="94" t="s">
        <v>42</v>
      </c>
      <c r="B26" s="23" t="s">
        <v>98</v>
      </c>
      <c r="C26" s="23" t="s">
        <v>49</v>
      </c>
      <c r="D26" s="24">
        <v>34599340.289999999</v>
      </c>
      <c r="E26" s="30">
        <v>170</v>
      </c>
    </row>
    <row r="27" spans="1:5" ht="16.5" customHeight="1" x14ac:dyDescent="0.2">
      <c r="A27" s="95"/>
      <c r="B27" s="23" t="s">
        <v>98</v>
      </c>
      <c r="C27" s="23" t="s">
        <v>51</v>
      </c>
      <c r="D27" s="24">
        <v>31751417.25</v>
      </c>
      <c r="E27" s="30">
        <v>155</v>
      </c>
    </row>
    <row r="28" spans="1:5" x14ac:dyDescent="0.2">
      <c r="A28" s="95"/>
      <c r="B28" s="27" t="s">
        <v>98</v>
      </c>
      <c r="C28" s="27" t="s">
        <v>52</v>
      </c>
      <c r="D28" s="28">
        <v>505146046.67000002</v>
      </c>
      <c r="E28" s="36">
        <v>2677</v>
      </c>
    </row>
    <row r="29" spans="1:5" x14ac:dyDescent="0.2">
      <c r="A29" s="98"/>
      <c r="B29" s="23" t="s">
        <v>98</v>
      </c>
      <c r="C29" s="23" t="s">
        <v>53</v>
      </c>
      <c r="D29" s="24">
        <v>35775848.030000001</v>
      </c>
      <c r="E29" s="30">
        <v>229</v>
      </c>
    </row>
    <row r="30" spans="1:5" ht="19.5" customHeight="1" x14ac:dyDescent="0.2">
      <c r="A30" s="76" t="s">
        <v>59</v>
      </c>
      <c r="B30" s="77"/>
      <c r="C30" s="77"/>
      <c r="D30" s="39">
        <f>SUM(D26:D29)</f>
        <v>607272652.24000001</v>
      </c>
      <c r="E30" s="40">
        <f>SUM(E26:E29)</f>
        <v>3231</v>
      </c>
    </row>
    <row r="31" spans="1:5" ht="26.25" customHeight="1" x14ac:dyDescent="0.2">
      <c r="A31" s="73" t="s">
        <v>36</v>
      </c>
      <c r="B31" s="51" t="s">
        <v>93</v>
      </c>
      <c r="C31" s="51" t="s">
        <v>49</v>
      </c>
      <c r="D31" s="49">
        <v>21457157.920000002</v>
      </c>
      <c r="E31" s="50">
        <v>153</v>
      </c>
    </row>
    <row r="32" spans="1:5" ht="27.75" customHeight="1" x14ac:dyDescent="0.2">
      <c r="A32" s="74"/>
      <c r="B32" s="51" t="s">
        <v>93</v>
      </c>
      <c r="C32" s="51" t="s">
        <v>51</v>
      </c>
      <c r="D32" s="49">
        <v>1825526.41</v>
      </c>
      <c r="E32" s="50">
        <v>22</v>
      </c>
    </row>
    <row r="33" spans="1:5" ht="27" customHeight="1" x14ac:dyDescent="0.2">
      <c r="A33" s="74"/>
      <c r="B33" s="51" t="s">
        <v>93</v>
      </c>
      <c r="C33" s="51" t="s">
        <v>52</v>
      </c>
      <c r="D33" s="49">
        <v>132609325.39</v>
      </c>
      <c r="E33" s="50">
        <v>889</v>
      </c>
    </row>
    <row r="34" spans="1:5" ht="15" customHeight="1" x14ac:dyDescent="0.2">
      <c r="A34" s="96" t="s">
        <v>60</v>
      </c>
      <c r="B34" s="96"/>
      <c r="C34" s="97"/>
      <c r="D34" s="47">
        <f>SUM(D31:D33)</f>
        <v>155892009.72</v>
      </c>
      <c r="E34" s="48">
        <f>SUM(E31:E33)</f>
        <v>1064</v>
      </c>
    </row>
    <row r="35" spans="1:5" ht="23.25" customHeight="1" x14ac:dyDescent="0.2">
      <c r="A35" s="55" t="s">
        <v>68</v>
      </c>
      <c r="B35" s="25" t="s">
        <v>103</v>
      </c>
      <c r="C35" s="25" t="s">
        <v>104</v>
      </c>
      <c r="D35" s="26">
        <v>570929405.37</v>
      </c>
      <c r="E35" s="31">
        <v>0</v>
      </c>
    </row>
    <row r="36" spans="1:5" ht="19.5" customHeight="1" x14ac:dyDescent="0.2">
      <c r="A36" s="76" t="s">
        <v>69</v>
      </c>
      <c r="B36" s="77"/>
      <c r="C36" s="77"/>
      <c r="D36" s="56">
        <f>D35</f>
        <v>570929405.37</v>
      </c>
      <c r="E36" s="57">
        <f>E35</f>
        <v>0</v>
      </c>
    </row>
    <row r="37" spans="1:5" ht="19.5" customHeight="1" x14ac:dyDescent="0.2">
      <c r="A37" s="78" t="s">
        <v>19</v>
      </c>
      <c r="B37" s="78"/>
      <c r="C37" s="79"/>
      <c r="D37" s="15">
        <f>D12+D22+D25+D30+D34+D36</f>
        <v>54040687371.360008</v>
      </c>
      <c r="E37" s="58">
        <f>E12+E22+E25+E30+E34+E36</f>
        <v>463878</v>
      </c>
    </row>
    <row r="38" spans="1:5" x14ac:dyDescent="0.2">
      <c r="A38" s="6" t="s">
        <v>110</v>
      </c>
      <c r="D38" s="34"/>
      <c r="E38" s="34"/>
    </row>
    <row r="39" spans="1:5" x14ac:dyDescent="0.2">
      <c r="A39" s="6" t="s">
        <v>14</v>
      </c>
    </row>
  </sheetData>
  <mergeCells count="14">
    <mergeCell ref="A37:C37"/>
    <mergeCell ref="A36:C36"/>
    <mergeCell ref="A23:A24"/>
    <mergeCell ref="A25:C25"/>
    <mergeCell ref="A26:A29"/>
    <mergeCell ref="A30:C30"/>
    <mergeCell ref="A31:A33"/>
    <mergeCell ref="A34:C34"/>
    <mergeCell ref="A22:C22"/>
    <mergeCell ref="A1:E1"/>
    <mergeCell ref="A2:E2"/>
    <mergeCell ref="A4:A11"/>
    <mergeCell ref="A12:C12"/>
    <mergeCell ref="A13:A21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38"/>
  <sheetViews>
    <sheetView showGridLines="0" topLeftCell="A25" workbookViewId="0">
      <selection activeCell="D39" sqref="D39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66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82" t="s">
        <v>35</v>
      </c>
      <c r="B4" s="23" t="s">
        <v>6</v>
      </c>
      <c r="C4" s="23" t="s">
        <v>45</v>
      </c>
      <c r="D4" s="24">
        <v>90150</v>
      </c>
      <c r="E4" s="30">
        <v>0</v>
      </c>
    </row>
    <row r="5" spans="1:5" x14ac:dyDescent="0.2">
      <c r="A5" s="83"/>
      <c r="B5" s="23" t="s">
        <v>6</v>
      </c>
      <c r="C5" s="23" t="s">
        <v>99</v>
      </c>
      <c r="D5" s="24">
        <v>28426594941.970001</v>
      </c>
      <c r="E5" s="30">
        <v>306203</v>
      </c>
    </row>
    <row r="6" spans="1:5" ht="19.5" x14ac:dyDescent="0.2">
      <c r="A6" s="83"/>
      <c r="B6" s="23" t="s">
        <v>8</v>
      </c>
      <c r="C6" s="23" t="s">
        <v>99</v>
      </c>
      <c r="D6" s="24">
        <v>2510581.12</v>
      </c>
      <c r="E6" s="30">
        <v>0</v>
      </c>
    </row>
    <row r="7" spans="1:5" ht="19.5" x14ac:dyDescent="0.2">
      <c r="A7" s="83"/>
      <c r="B7" s="23" t="s">
        <v>8</v>
      </c>
      <c r="C7" s="23" t="s">
        <v>47</v>
      </c>
      <c r="D7" s="24">
        <v>9924909.6300000008</v>
      </c>
      <c r="E7" s="30">
        <v>170</v>
      </c>
    </row>
    <row r="8" spans="1:5" ht="19.5" x14ac:dyDescent="0.2">
      <c r="A8" s="83"/>
      <c r="B8" s="23" t="s">
        <v>9</v>
      </c>
      <c r="C8" s="23" t="s">
        <v>49</v>
      </c>
      <c r="D8" s="24">
        <v>4115319202.5599999</v>
      </c>
      <c r="E8" s="30">
        <v>41358</v>
      </c>
    </row>
    <row r="9" spans="1:5" ht="19.5" x14ac:dyDescent="0.2">
      <c r="A9" s="83"/>
      <c r="B9" s="23" t="s">
        <v>9</v>
      </c>
      <c r="C9" s="23" t="s">
        <v>51</v>
      </c>
      <c r="D9" s="24">
        <v>138499685.58000001</v>
      </c>
      <c r="E9" s="30">
        <v>2074</v>
      </c>
    </row>
    <row r="10" spans="1:5" ht="19.5" x14ac:dyDescent="0.2">
      <c r="A10" s="83"/>
      <c r="B10" s="23" t="s">
        <v>9</v>
      </c>
      <c r="C10" s="23" t="s">
        <v>52</v>
      </c>
      <c r="D10" s="24">
        <v>15321035545.1</v>
      </c>
      <c r="E10" s="30">
        <v>143231</v>
      </c>
    </row>
    <row r="11" spans="1:5" ht="19.5" x14ac:dyDescent="0.2">
      <c r="A11" s="84"/>
      <c r="B11" s="23" t="s">
        <v>9</v>
      </c>
      <c r="C11" s="23" t="s">
        <v>53</v>
      </c>
      <c r="D11" s="24">
        <v>1984119275.5799999</v>
      </c>
      <c r="E11" s="30">
        <v>20980</v>
      </c>
    </row>
    <row r="12" spans="1:5" ht="19.5" customHeight="1" x14ac:dyDescent="0.2">
      <c r="A12" s="85" t="s">
        <v>63</v>
      </c>
      <c r="B12" s="86"/>
      <c r="C12" s="86"/>
      <c r="D12" s="9">
        <f>SUM(D4:D11)</f>
        <v>49998094291.540009</v>
      </c>
      <c r="E12" s="8">
        <f>SUM(E4:E11)</f>
        <v>514016</v>
      </c>
    </row>
    <row r="13" spans="1:5" ht="19.5" x14ac:dyDescent="0.2">
      <c r="A13" s="87" t="s">
        <v>34</v>
      </c>
      <c r="B13" s="27" t="s">
        <v>94</v>
      </c>
      <c r="C13" s="27" t="s">
        <v>55</v>
      </c>
      <c r="D13" s="28">
        <v>10430100</v>
      </c>
      <c r="E13" s="36">
        <v>0</v>
      </c>
    </row>
    <row r="14" spans="1:5" ht="19.5" x14ac:dyDescent="0.2">
      <c r="A14" s="88"/>
      <c r="B14" s="27" t="s">
        <v>94</v>
      </c>
      <c r="C14" s="27" t="s">
        <v>56</v>
      </c>
      <c r="D14" s="28">
        <v>358545518.81999999</v>
      </c>
      <c r="E14" s="36">
        <v>0</v>
      </c>
    </row>
    <row r="15" spans="1:5" ht="19.5" x14ac:dyDescent="0.2">
      <c r="A15" s="88"/>
      <c r="B15" s="27" t="s">
        <v>15</v>
      </c>
      <c r="C15" s="27" t="s">
        <v>72</v>
      </c>
      <c r="D15" s="28">
        <v>342464039.22000003</v>
      </c>
      <c r="E15" s="36">
        <v>0</v>
      </c>
    </row>
    <row r="16" spans="1:5" ht="19.5" x14ac:dyDescent="0.2">
      <c r="A16" s="88"/>
      <c r="B16" s="27" t="s">
        <v>15</v>
      </c>
      <c r="C16" s="27" t="s">
        <v>100</v>
      </c>
      <c r="D16" s="28">
        <v>440108.77</v>
      </c>
      <c r="E16" s="36">
        <v>0</v>
      </c>
    </row>
    <row r="17" spans="1:5" ht="19.5" x14ac:dyDescent="0.2">
      <c r="A17" s="88"/>
      <c r="B17" s="27" t="s">
        <v>15</v>
      </c>
      <c r="C17" s="27" t="s">
        <v>73</v>
      </c>
      <c r="D17" s="28">
        <v>22004809.68</v>
      </c>
      <c r="E17" s="36">
        <v>0</v>
      </c>
    </row>
    <row r="18" spans="1:5" ht="19.5" x14ac:dyDescent="0.2">
      <c r="A18" s="88"/>
      <c r="B18" s="27" t="s">
        <v>15</v>
      </c>
      <c r="C18" s="27" t="s">
        <v>101</v>
      </c>
      <c r="D18" s="28">
        <v>66122288.25</v>
      </c>
      <c r="E18" s="36">
        <v>0</v>
      </c>
    </row>
    <row r="19" spans="1:5" ht="19.5" x14ac:dyDescent="0.2">
      <c r="A19" s="88"/>
      <c r="B19" s="27" t="s">
        <v>15</v>
      </c>
      <c r="C19" s="27" t="s">
        <v>64</v>
      </c>
      <c r="D19" s="28">
        <v>6809935.0199999996</v>
      </c>
      <c r="E19" s="36">
        <v>0</v>
      </c>
    </row>
    <row r="20" spans="1:5" ht="19.5" x14ac:dyDescent="0.2">
      <c r="A20" s="88"/>
      <c r="B20" s="23" t="s">
        <v>15</v>
      </c>
      <c r="C20" s="23" t="s">
        <v>55</v>
      </c>
      <c r="D20" s="24">
        <v>373915646</v>
      </c>
      <c r="E20" s="30">
        <v>0</v>
      </c>
    </row>
    <row r="21" spans="1:5" ht="19.5" x14ac:dyDescent="0.2">
      <c r="A21" s="88"/>
      <c r="B21" s="23" t="s">
        <v>15</v>
      </c>
      <c r="C21" s="23" t="s">
        <v>56</v>
      </c>
      <c r="D21" s="24">
        <v>900185500.67999995</v>
      </c>
      <c r="E21" s="30">
        <v>0</v>
      </c>
    </row>
    <row r="22" spans="1:5" ht="19.5" customHeight="1" x14ac:dyDescent="0.2">
      <c r="A22" s="89" t="s">
        <v>18</v>
      </c>
      <c r="B22" s="90"/>
      <c r="C22" s="90"/>
      <c r="D22" s="10">
        <f>SUM(D13:D21)</f>
        <v>2080917946.4399996</v>
      </c>
      <c r="E22" s="11">
        <f>SUM(E13:E21)</f>
        <v>0</v>
      </c>
    </row>
    <row r="23" spans="1:5" ht="19.5" customHeight="1" x14ac:dyDescent="0.2">
      <c r="A23" s="69" t="s">
        <v>85</v>
      </c>
      <c r="B23" s="52" t="s">
        <v>91</v>
      </c>
      <c r="C23" s="25" t="s">
        <v>57</v>
      </c>
      <c r="D23" s="26">
        <v>68969483.569999993</v>
      </c>
      <c r="E23" s="45">
        <v>0</v>
      </c>
    </row>
    <row r="24" spans="1:5" ht="19.5" x14ac:dyDescent="0.2">
      <c r="A24" s="93"/>
      <c r="B24" s="52" t="s">
        <v>28</v>
      </c>
      <c r="C24" s="25" t="s">
        <v>57</v>
      </c>
      <c r="D24" s="26">
        <v>336757574.20999998</v>
      </c>
      <c r="E24" s="53">
        <v>0</v>
      </c>
    </row>
    <row r="25" spans="1:5" ht="19.5" customHeight="1" x14ac:dyDescent="0.2">
      <c r="A25" s="71" t="s">
        <v>86</v>
      </c>
      <c r="B25" s="72"/>
      <c r="C25" s="72"/>
      <c r="D25" s="13">
        <f>SUM(D23:D24)</f>
        <v>405727057.77999997</v>
      </c>
      <c r="E25" s="14">
        <f>SUM(E23:E24)</f>
        <v>0</v>
      </c>
    </row>
    <row r="26" spans="1:5" ht="19.5" customHeight="1" x14ac:dyDescent="0.2">
      <c r="A26" s="94" t="s">
        <v>42</v>
      </c>
      <c r="B26" s="23" t="s">
        <v>98</v>
      </c>
      <c r="C26" s="23" t="s">
        <v>49</v>
      </c>
      <c r="D26" s="24">
        <v>327369864.56</v>
      </c>
      <c r="E26" s="30">
        <v>1798</v>
      </c>
    </row>
    <row r="27" spans="1:5" ht="19.5" customHeight="1" x14ac:dyDescent="0.2">
      <c r="A27" s="95"/>
      <c r="B27" s="23" t="s">
        <v>98</v>
      </c>
      <c r="C27" s="23" t="s">
        <v>51</v>
      </c>
      <c r="D27" s="24">
        <v>391986306.5</v>
      </c>
      <c r="E27" s="30">
        <v>2071</v>
      </c>
    </row>
    <row r="28" spans="1:5" x14ac:dyDescent="0.2">
      <c r="A28" s="95"/>
      <c r="B28" s="27" t="s">
        <v>98</v>
      </c>
      <c r="C28" s="27" t="s">
        <v>52</v>
      </c>
      <c r="D28" s="28">
        <v>2200234464.4200001</v>
      </c>
      <c r="E28" s="36">
        <v>11494</v>
      </c>
    </row>
    <row r="29" spans="1:5" x14ac:dyDescent="0.2">
      <c r="A29" s="98"/>
      <c r="B29" s="23" t="s">
        <v>98</v>
      </c>
      <c r="C29" s="23" t="s">
        <v>53</v>
      </c>
      <c r="D29" s="24">
        <v>1289411039.4300001</v>
      </c>
      <c r="E29" s="30">
        <v>7838</v>
      </c>
    </row>
    <row r="30" spans="1:5" ht="19.5" customHeight="1" x14ac:dyDescent="0.2">
      <c r="A30" s="76" t="s">
        <v>59</v>
      </c>
      <c r="B30" s="77"/>
      <c r="C30" s="77"/>
      <c r="D30" s="39">
        <f>SUM(D26:D29)</f>
        <v>4209001674.9099998</v>
      </c>
      <c r="E30" s="40">
        <f>SUM(E26:E29)</f>
        <v>23201</v>
      </c>
    </row>
    <row r="31" spans="1:5" ht="26.25" customHeight="1" x14ac:dyDescent="0.2">
      <c r="A31" s="73" t="s">
        <v>36</v>
      </c>
      <c r="B31" s="51" t="s">
        <v>92</v>
      </c>
      <c r="C31" s="51" t="s">
        <v>46</v>
      </c>
      <c r="D31" s="49">
        <v>70711000.069999993</v>
      </c>
      <c r="E31" s="50">
        <v>1166</v>
      </c>
    </row>
    <row r="32" spans="1:5" ht="27.75" customHeight="1" x14ac:dyDescent="0.2">
      <c r="A32" s="74"/>
      <c r="B32" s="51" t="s">
        <v>93</v>
      </c>
      <c r="C32" s="51" t="s">
        <v>49</v>
      </c>
      <c r="D32" s="49">
        <v>27189100.489999998</v>
      </c>
      <c r="E32" s="50">
        <v>209</v>
      </c>
    </row>
    <row r="33" spans="1:5" ht="27" customHeight="1" x14ac:dyDescent="0.2">
      <c r="A33" s="74"/>
      <c r="B33" s="51" t="s">
        <v>93</v>
      </c>
      <c r="C33" s="51" t="s">
        <v>51</v>
      </c>
      <c r="D33" s="49">
        <v>1827978.53</v>
      </c>
      <c r="E33" s="50">
        <v>22</v>
      </c>
    </row>
    <row r="34" spans="1:5" ht="27.75" customHeight="1" x14ac:dyDescent="0.2">
      <c r="A34" s="75"/>
      <c r="B34" s="51" t="s">
        <v>93</v>
      </c>
      <c r="C34" s="51" t="s">
        <v>52</v>
      </c>
      <c r="D34" s="49">
        <v>277292133.35000002</v>
      </c>
      <c r="E34" s="50">
        <v>1802</v>
      </c>
    </row>
    <row r="35" spans="1:5" ht="19.5" customHeight="1" x14ac:dyDescent="0.2">
      <c r="A35" s="96" t="s">
        <v>60</v>
      </c>
      <c r="B35" s="96"/>
      <c r="C35" s="97"/>
      <c r="D35" s="47">
        <f>SUM(D31:D34)</f>
        <v>377020212.44</v>
      </c>
      <c r="E35" s="48">
        <f>SUM(E31:E34)</f>
        <v>3199</v>
      </c>
    </row>
    <row r="36" spans="1:5" ht="19.5" customHeight="1" x14ac:dyDescent="0.2">
      <c r="A36" s="78" t="s">
        <v>19</v>
      </c>
      <c r="B36" s="78"/>
      <c r="C36" s="79"/>
      <c r="D36" s="15">
        <f>D12+D22+D25+D30+D35</f>
        <v>57070761183.110016</v>
      </c>
      <c r="E36" s="16">
        <f>E12+E22+E25+E30+E35</f>
        <v>540416</v>
      </c>
    </row>
    <row r="37" spans="1:5" x14ac:dyDescent="0.2">
      <c r="A37" s="6" t="s">
        <v>110</v>
      </c>
      <c r="D37" s="34"/>
      <c r="E37" s="34"/>
    </row>
    <row r="38" spans="1:5" x14ac:dyDescent="0.2">
      <c r="A38" s="6" t="s">
        <v>14</v>
      </c>
    </row>
  </sheetData>
  <mergeCells count="13">
    <mergeCell ref="A36:C36"/>
    <mergeCell ref="A31:A34"/>
    <mergeCell ref="A1:E1"/>
    <mergeCell ref="A2:E2"/>
    <mergeCell ref="A4:A11"/>
    <mergeCell ref="A12:C12"/>
    <mergeCell ref="A13:A21"/>
    <mergeCell ref="A22:C22"/>
    <mergeCell ref="A23:A24"/>
    <mergeCell ref="A25:C25"/>
    <mergeCell ref="A26:A29"/>
    <mergeCell ref="A30:C30"/>
    <mergeCell ref="A35:C35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499984740745262"/>
    <pageSetUpPr fitToPage="1"/>
  </sheetPr>
  <dimension ref="A1:E32"/>
  <sheetViews>
    <sheetView showGridLines="0" topLeftCell="A19" workbookViewId="0">
      <selection activeCell="D34" sqref="D34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65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82" t="s">
        <v>35</v>
      </c>
      <c r="B4" s="23" t="s">
        <v>6</v>
      </c>
      <c r="C4" s="23" t="s">
        <v>45</v>
      </c>
      <c r="D4" s="24">
        <v>1342570146.7</v>
      </c>
      <c r="E4" s="30">
        <v>10133</v>
      </c>
    </row>
    <row r="5" spans="1:5" x14ac:dyDescent="0.2">
      <c r="A5" s="84"/>
      <c r="B5" s="23" t="s">
        <v>6</v>
      </c>
      <c r="C5" s="23" t="s">
        <v>99</v>
      </c>
      <c r="D5" s="24">
        <v>21966017105.939999</v>
      </c>
      <c r="E5" s="30">
        <v>205241</v>
      </c>
    </row>
    <row r="6" spans="1:5" ht="19.5" x14ac:dyDescent="0.2">
      <c r="A6" s="84"/>
      <c r="B6" s="23" t="s">
        <v>8</v>
      </c>
      <c r="C6" s="23" t="s">
        <v>99</v>
      </c>
      <c r="D6" s="24">
        <v>213359.67</v>
      </c>
      <c r="E6" s="30">
        <v>4</v>
      </c>
    </row>
    <row r="7" spans="1:5" ht="19.5" x14ac:dyDescent="0.2">
      <c r="A7" s="84"/>
      <c r="B7" s="23" t="s">
        <v>8</v>
      </c>
      <c r="C7" s="23" t="s">
        <v>47</v>
      </c>
      <c r="D7" s="24">
        <v>47828316.450000003</v>
      </c>
      <c r="E7" s="30">
        <v>790</v>
      </c>
    </row>
    <row r="8" spans="1:5" ht="18" customHeight="1" x14ac:dyDescent="0.2">
      <c r="A8" s="84"/>
      <c r="B8" s="23" t="s">
        <v>9</v>
      </c>
      <c r="C8" s="23" t="s">
        <v>49</v>
      </c>
      <c r="D8" s="24">
        <v>3292107022.8000002</v>
      </c>
      <c r="E8" s="30">
        <v>34527</v>
      </c>
    </row>
    <row r="9" spans="1:5" ht="18" customHeight="1" x14ac:dyDescent="0.2">
      <c r="A9" s="84"/>
      <c r="B9" s="41" t="s">
        <v>9</v>
      </c>
      <c r="C9" s="41" t="s">
        <v>51</v>
      </c>
      <c r="D9" s="24">
        <v>159680604.06</v>
      </c>
      <c r="E9" s="30">
        <v>2439</v>
      </c>
    </row>
    <row r="10" spans="1:5" ht="18" customHeight="1" x14ac:dyDescent="0.2">
      <c r="A10" s="84"/>
      <c r="B10" s="23" t="s">
        <v>9</v>
      </c>
      <c r="C10" s="23" t="s">
        <v>52</v>
      </c>
      <c r="D10" s="24">
        <v>13561810287.02</v>
      </c>
      <c r="E10" s="30">
        <v>132549</v>
      </c>
    </row>
    <row r="11" spans="1:5" ht="22.5" customHeight="1" x14ac:dyDescent="0.2">
      <c r="A11" s="84"/>
      <c r="B11" s="23" t="s">
        <v>9</v>
      </c>
      <c r="C11" s="23" t="s">
        <v>53</v>
      </c>
      <c r="D11" s="24">
        <v>6070990102.3800001</v>
      </c>
      <c r="E11" s="30">
        <v>54500</v>
      </c>
    </row>
    <row r="12" spans="1:5" ht="19.5" customHeight="1" x14ac:dyDescent="0.2">
      <c r="A12" s="85" t="s">
        <v>63</v>
      </c>
      <c r="B12" s="86"/>
      <c r="C12" s="86"/>
      <c r="D12" s="9">
        <f>SUM(D4:D11)</f>
        <v>46441216945.019997</v>
      </c>
      <c r="E12" s="8">
        <f>SUM(E4:E11)</f>
        <v>440183</v>
      </c>
    </row>
    <row r="13" spans="1:5" ht="19.5" x14ac:dyDescent="0.2">
      <c r="A13" s="87" t="s">
        <v>34</v>
      </c>
      <c r="B13" s="27" t="s">
        <v>94</v>
      </c>
      <c r="C13" s="27" t="s">
        <v>64</v>
      </c>
      <c r="D13" s="28">
        <v>3516045</v>
      </c>
      <c r="E13" s="36">
        <v>0</v>
      </c>
    </row>
    <row r="14" spans="1:5" ht="19.5" x14ac:dyDescent="0.2">
      <c r="A14" s="88"/>
      <c r="B14" s="27" t="s">
        <v>15</v>
      </c>
      <c r="C14" s="27" t="s">
        <v>54</v>
      </c>
      <c r="D14" s="28">
        <v>161475080</v>
      </c>
      <c r="E14" s="36">
        <v>0</v>
      </c>
    </row>
    <row r="15" spans="1:5" ht="19.5" x14ac:dyDescent="0.2">
      <c r="A15" s="88"/>
      <c r="B15" s="27" t="s">
        <v>15</v>
      </c>
      <c r="C15" s="27" t="s">
        <v>73</v>
      </c>
      <c r="D15" s="28">
        <v>4507750</v>
      </c>
      <c r="E15" s="36">
        <v>0</v>
      </c>
    </row>
    <row r="16" spans="1:5" ht="19.5" x14ac:dyDescent="0.2">
      <c r="A16" s="88"/>
      <c r="B16" s="27" t="s">
        <v>15</v>
      </c>
      <c r="C16" s="27" t="s">
        <v>101</v>
      </c>
      <c r="D16" s="28">
        <v>31671743.18</v>
      </c>
      <c r="E16" s="36">
        <v>0</v>
      </c>
    </row>
    <row r="17" spans="1:5" ht="19.5" x14ac:dyDescent="0.2">
      <c r="A17" s="88"/>
      <c r="B17" s="23" t="s">
        <v>15</v>
      </c>
      <c r="C17" s="23" t="s">
        <v>55</v>
      </c>
      <c r="D17" s="24">
        <v>1884857236.3699999</v>
      </c>
      <c r="E17" s="30">
        <v>0</v>
      </c>
    </row>
    <row r="18" spans="1:5" ht="19.5" x14ac:dyDescent="0.2">
      <c r="A18" s="88"/>
      <c r="B18" s="23" t="s">
        <v>15</v>
      </c>
      <c r="C18" s="23" t="s">
        <v>56</v>
      </c>
      <c r="D18" s="24">
        <v>1297866078.3599999</v>
      </c>
      <c r="E18" s="30">
        <v>0</v>
      </c>
    </row>
    <row r="19" spans="1:5" ht="19.5" customHeight="1" x14ac:dyDescent="0.2">
      <c r="A19" s="89" t="s">
        <v>18</v>
      </c>
      <c r="B19" s="90"/>
      <c r="C19" s="90"/>
      <c r="D19" s="10">
        <f>SUM(D13:D18)</f>
        <v>3383893932.9099998</v>
      </c>
      <c r="E19" s="11">
        <f>SUM(E13:E18)</f>
        <v>0</v>
      </c>
    </row>
    <row r="20" spans="1:5" ht="19.5" customHeight="1" x14ac:dyDescent="0.2">
      <c r="A20" s="69" t="s">
        <v>85</v>
      </c>
      <c r="B20" s="52" t="s">
        <v>91</v>
      </c>
      <c r="C20" s="25" t="s">
        <v>57</v>
      </c>
      <c r="D20" s="26">
        <v>200075664.72999999</v>
      </c>
      <c r="E20" s="45">
        <v>0</v>
      </c>
    </row>
    <row r="21" spans="1:5" ht="19.5" x14ac:dyDescent="0.2">
      <c r="A21" s="93"/>
      <c r="B21" s="52" t="s">
        <v>28</v>
      </c>
      <c r="C21" s="25" t="s">
        <v>57</v>
      </c>
      <c r="D21" s="26">
        <v>4323542.68</v>
      </c>
      <c r="E21" s="53">
        <v>0</v>
      </c>
    </row>
    <row r="22" spans="1:5" ht="19.5" customHeight="1" x14ac:dyDescent="0.2">
      <c r="A22" s="71" t="s">
        <v>86</v>
      </c>
      <c r="B22" s="72"/>
      <c r="C22" s="72"/>
      <c r="D22" s="13">
        <f>SUM(D20:D21)</f>
        <v>204399207.41</v>
      </c>
      <c r="E22" s="14">
        <f>SUM(E20:E21)</f>
        <v>0</v>
      </c>
    </row>
    <row r="23" spans="1:5" ht="19.5" customHeight="1" x14ac:dyDescent="0.2">
      <c r="A23" s="94" t="s">
        <v>42</v>
      </c>
      <c r="B23" s="23" t="s">
        <v>98</v>
      </c>
      <c r="C23" s="23" t="s">
        <v>49</v>
      </c>
      <c r="D23" s="24">
        <v>518538484.05000001</v>
      </c>
      <c r="E23" s="30">
        <v>2884</v>
      </c>
    </row>
    <row r="24" spans="1:5" ht="19.5" customHeight="1" x14ac:dyDescent="0.2">
      <c r="A24" s="95"/>
      <c r="B24" s="23" t="s">
        <v>98</v>
      </c>
      <c r="C24" s="23" t="s">
        <v>51</v>
      </c>
      <c r="D24" s="24">
        <v>268301210.06999999</v>
      </c>
      <c r="E24" s="30">
        <v>1502</v>
      </c>
    </row>
    <row r="25" spans="1:5" x14ac:dyDescent="0.2">
      <c r="A25" s="95"/>
      <c r="B25" s="27" t="s">
        <v>98</v>
      </c>
      <c r="C25" s="27" t="s">
        <v>52</v>
      </c>
      <c r="D25" s="28">
        <v>4012297573.21</v>
      </c>
      <c r="E25" s="36">
        <v>20742</v>
      </c>
    </row>
    <row r="26" spans="1:5" x14ac:dyDescent="0.2">
      <c r="A26" s="98"/>
      <c r="B26" s="23" t="s">
        <v>98</v>
      </c>
      <c r="C26" s="23" t="s">
        <v>53</v>
      </c>
      <c r="D26" s="24">
        <v>2291881113.6700001</v>
      </c>
      <c r="E26" s="30">
        <v>12179</v>
      </c>
    </row>
    <row r="27" spans="1:5" ht="19.5" customHeight="1" x14ac:dyDescent="0.2">
      <c r="A27" s="76" t="s">
        <v>59</v>
      </c>
      <c r="B27" s="77"/>
      <c r="C27" s="77"/>
      <c r="D27" s="39">
        <f>SUM(D23:D26)</f>
        <v>7091018381</v>
      </c>
      <c r="E27" s="40">
        <f>SUM(E23:E26)</f>
        <v>37307</v>
      </c>
    </row>
    <row r="28" spans="1:5" ht="35.25" customHeight="1" x14ac:dyDescent="0.2">
      <c r="A28" s="54" t="s">
        <v>36</v>
      </c>
      <c r="B28" s="51" t="s">
        <v>93</v>
      </c>
      <c r="C28" s="51" t="s">
        <v>52</v>
      </c>
      <c r="D28" s="49">
        <v>20481998.23</v>
      </c>
      <c r="E28" s="50">
        <v>154</v>
      </c>
    </row>
    <row r="29" spans="1:5" ht="19.5" customHeight="1" x14ac:dyDescent="0.2">
      <c r="A29" s="96" t="s">
        <v>60</v>
      </c>
      <c r="B29" s="96"/>
      <c r="C29" s="97"/>
      <c r="D29" s="47">
        <f>SUM(D28:D28)</f>
        <v>20481998.23</v>
      </c>
      <c r="E29" s="48">
        <f>SUM(E28:E28)</f>
        <v>154</v>
      </c>
    </row>
    <row r="30" spans="1:5" ht="19.5" customHeight="1" x14ac:dyDescent="0.2">
      <c r="A30" s="78" t="s">
        <v>19</v>
      </c>
      <c r="B30" s="78"/>
      <c r="C30" s="79"/>
      <c r="D30" s="15">
        <f>D12+D19+D22+D27+D29</f>
        <v>57141010464.57</v>
      </c>
      <c r="E30" s="16">
        <f>E12+E19+E22+E27+E29</f>
        <v>477644</v>
      </c>
    </row>
    <row r="31" spans="1:5" x14ac:dyDescent="0.2">
      <c r="A31" s="6" t="s">
        <v>110</v>
      </c>
      <c r="D31" s="34"/>
      <c r="E31" s="34"/>
    </row>
    <row r="32" spans="1:5" x14ac:dyDescent="0.2">
      <c r="A32" s="6" t="s">
        <v>14</v>
      </c>
    </row>
  </sheetData>
  <mergeCells count="12">
    <mergeCell ref="A30:C30"/>
    <mergeCell ref="A1:E1"/>
    <mergeCell ref="A2:E2"/>
    <mergeCell ref="A4:A11"/>
    <mergeCell ref="A12:C12"/>
    <mergeCell ref="A13:A18"/>
    <mergeCell ref="A19:C19"/>
    <mergeCell ref="A20:A21"/>
    <mergeCell ref="A23:A26"/>
    <mergeCell ref="A22:C22"/>
    <mergeCell ref="A27:C27"/>
    <mergeCell ref="A29:C29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  <pageSetUpPr fitToPage="1"/>
  </sheetPr>
  <dimension ref="A1:E30"/>
  <sheetViews>
    <sheetView showGridLines="0" topLeftCell="A16" workbookViewId="0">
      <selection activeCell="D30" sqref="D30"/>
    </sheetView>
  </sheetViews>
  <sheetFormatPr defaultRowHeight="12.75" x14ac:dyDescent="0.2"/>
  <cols>
    <col min="1" max="1" width="14.85546875" style="33" customWidth="1"/>
    <col min="2" max="2" width="18" style="4" customWidth="1"/>
    <col min="3" max="3" width="23" style="4" customWidth="1"/>
    <col min="4" max="4" width="14.7109375" style="4" customWidth="1"/>
    <col min="5" max="5" width="13.7109375" style="4" customWidth="1"/>
    <col min="6" max="16384" width="9.140625" style="4"/>
  </cols>
  <sheetData>
    <row r="1" spans="1:5" s="3" customFormat="1" ht="15" customHeight="1" x14ac:dyDescent="0.2">
      <c r="A1" s="80" t="s">
        <v>61</v>
      </c>
      <c r="B1" s="80"/>
      <c r="C1" s="80"/>
      <c r="D1" s="80"/>
      <c r="E1" s="80"/>
    </row>
    <row r="2" spans="1:5" s="3" customFormat="1" ht="15" customHeight="1" x14ac:dyDescent="0.2">
      <c r="A2" s="81" t="s">
        <v>0</v>
      </c>
      <c r="B2" s="81"/>
      <c r="C2" s="81"/>
      <c r="D2" s="81"/>
      <c r="E2" s="81"/>
    </row>
    <row r="3" spans="1:5" ht="24" x14ac:dyDescent="0.2">
      <c r="A3" s="1" t="s">
        <v>1</v>
      </c>
      <c r="B3" s="2" t="s">
        <v>2</v>
      </c>
      <c r="C3" s="2" t="s">
        <v>3</v>
      </c>
      <c r="D3" s="2" t="s">
        <v>16</v>
      </c>
      <c r="E3" s="5" t="s">
        <v>17</v>
      </c>
    </row>
    <row r="4" spans="1:5" ht="19.5" x14ac:dyDescent="0.2">
      <c r="A4" s="82" t="s">
        <v>35</v>
      </c>
      <c r="B4" s="23" t="s">
        <v>6</v>
      </c>
      <c r="C4" s="23" t="s">
        <v>45</v>
      </c>
      <c r="D4" s="24">
        <v>326899877.74000001</v>
      </c>
      <c r="E4" s="30">
        <v>2742</v>
      </c>
    </row>
    <row r="5" spans="1:5" x14ac:dyDescent="0.2">
      <c r="A5" s="83"/>
      <c r="B5" s="23" t="s">
        <v>6</v>
      </c>
      <c r="C5" s="23" t="s">
        <v>99</v>
      </c>
      <c r="D5" s="24">
        <v>20631377355.48</v>
      </c>
      <c r="E5" s="30">
        <v>166859</v>
      </c>
    </row>
    <row r="6" spans="1:5" ht="19.5" x14ac:dyDescent="0.2">
      <c r="A6" s="83"/>
      <c r="B6" s="23" t="s">
        <v>8</v>
      </c>
      <c r="C6" s="23" t="s">
        <v>99</v>
      </c>
      <c r="D6" s="24">
        <v>33021223.289999999</v>
      </c>
      <c r="E6" s="30">
        <v>487</v>
      </c>
    </row>
    <row r="7" spans="1:5" ht="19.5" x14ac:dyDescent="0.2">
      <c r="A7" s="83"/>
      <c r="B7" s="23" t="s">
        <v>8</v>
      </c>
      <c r="C7" s="23" t="s">
        <v>47</v>
      </c>
      <c r="D7" s="24">
        <v>15623073.75</v>
      </c>
      <c r="E7" s="30">
        <v>329</v>
      </c>
    </row>
    <row r="8" spans="1:5" ht="19.5" x14ac:dyDescent="0.2">
      <c r="A8" s="84"/>
      <c r="B8" s="23" t="s">
        <v>9</v>
      </c>
      <c r="C8" s="23" t="s">
        <v>49</v>
      </c>
      <c r="D8" s="24">
        <v>2255817028.1599998</v>
      </c>
      <c r="E8" s="30">
        <v>24224</v>
      </c>
    </row>
    <row r="9" spans="1:5" ht="19.5" x14ac:dyDescent="0.2">
      <c r="A9" s="84"/>
      <c r="B9" s="23" t="s">
        <v>9</v>
      </c>
      <c r="C9" s="23" t="s">
        <v>50</v>
      </c>
      <c r="D9" s="24">
        <v>17026007.010000002</v>
      </c>
      <c r="E9" s="30">
        <v>769</v>
      </c>
    </row>
    <row r="10" spans="1:5" ht="19.5" x14ac:dyDescent="0.2">
      <c r="A10" s="84"/>
      <c r="B10" s="23" t="s">
        <v>9</v>
      </c>
      <c r="C10" s="23" t="s">
        <v>51</v>
      </c>
      <c r="D10" s="24">
        <v>746458161.82000005</v>
      </c>
      <c r="E10" s="30">
        <v>9500</v>
      </c>
    </row>
    <row r="11" spans="1:5" ht="18" customHeight="1" x14ac:dyDescent="0.2">
      <c r="A11" s="84"/>
      <c r="B11" s="23" t="s">
        <v>9</v>
      </c>
      <c r="C11" s="23" t="s">
        <v>52</v>
      </c>
      <c r="D11" s="24">
        <v>13926622281.5</v>
      </c>
      <c r="E11" s="30">
        <v>142305</v>
      </c>
    </row>
    <row r="12" spans="1:5" ht="18" customHeight="1" x14ac:dyDescent="0.2">
      <c r="A12" s="84"/>
      <c r="B12" s="41" t="s">
        <v>9</v>
      </c>
      <c r="C12" s="41" t="s">
        <v>53</v>
      </c>
      <c r="D12" s="24">
        <v>5394149654.3000002</v>
      </c>
      <c r="E12" s="30">
        <v>49893</v>
      </c>
    </row>
    <row r="13" spans="1:5" ht="18" customHeight="1" x14ac:dyDescent="0.2">
      <c r="A13" s="84"/>
      <c r="B13" s="23" t="s">
        <v>9</v>
      </c>
      <c r="C13" s="23" t="s">
        <v>62</v>
      </c>
      <c r="D13" s="24">
        <v>12790</v>
      </c>
      <c r="E13" s="30">
        <v>1</v>
      </c>
    </row>
    <row r="14" spans="1:5" ht="19.5" customHeight="1" x14ac:dyDescent="0.2">
      <c r="A14" s="85" t="s">
        <v>63</v>
      </c>
      <c r="B14" s="86"/>
      <c r="C14" s="86"/>
      <c r="D14" s="9">
        <f>SUM(D4:D13)</f>
        <v>43347007453.050003</v>
      </c>
      <c r="E14" s="8">
        <f>SUM(E4:E13)</f>
        <v>397109</v>
      </c>
    </row>
    <row r="15" spans="1:5" ht="19.5" x14ac:dyDescent="0.2">
      <c r="A15" s="87" t="s">
        <v>34</v>
      </c>
      <c r="B15" s="27" t="s">
        <v>94</v>
      </c>
      <c r="C15" s="27" t="s">
        <v>55</v>
      </c>
      <c r="D15" s="28">
        <v>130257131.12</v>
      </c>
      <c r="E15" s="36">
        <v>0</v>
      </c>
    </row>
    <row r="16" spans="1:5" ht="19.5" x14ac:dyDescent="0.2">
      <c r="A16" s="88"/>
      <c r="B16" s="23" t="s">
        <v>15</v>
      </c>
      <c r="C16" s="23" t="s">
        <v>56</v>
      </c>
      <c r="D16" s="24">
        <v>41835797.899999999</v>
      </c>
      <c r="E16" s="30">
        <v>0</v>
      </c>
    </row>
    <row r="17" spans="1:5" ht="19.5" customHeight="1" x14ac:dyDescent="0.2">
      <c r="A17" s="89" t="s">
        <v>18</v>
      </c>
      <c r="B17" s="90"/>
      <c r="C17" s="90"/>
      <c r="D17" s="10">
        <f>SUM(D15:D16)</f>
        <v>172092929.02000001</v>
      </c>
      <c r="E17" s="11">
        <f>SUM(E15:E16)</f>
        <v>0</v>
      </c>
    </row>
    <row r="18" spans="1:5" ht="30.75" customHeight="1" x14ac:dyDescent="0.2">
      <c r="A18" s="46" t="s">
        <v>85</v>
      </c>
      <c r="B18" s="25" t="s">
        <v>28</v>
      </c>
      <c r="C18" s="25" t="s">
        <v>57</v>
      </c>
      <c r="D18" s="26">
        <v>1567607839.5</v>
      </c>
      <c r="E18" s="45">
        <v>0</v>
      </c>
    </row>
    <row r="19" spans="1:5" ht="19.5" customHeight="1" x14ac:dyDescent="0.2">
      <c r="A19" s="71" t="s">
        <v>86</v>
      </c>
      <c r="B19" s="72"/>
      <c r="C19" s="72"/>
      <c r="D19" s="13">
        <f>SUM(D18:D18)</f>
        <v>1567607839.5</v>
      </c>
      <c r="E19" s="14">
        <f>SUM(E18:E18)</f>
        <v>0</v>
      </c>
    </row>
    <row r="20" spans="1:5" ht="21" customHeight="1" x14ac:dyDescent="0.2">
      <c r="A20" s="73" t="s">
        <v>42</v>
      </c>
      <c r="B20" s="27" t="s">
        <v>98</v>
      </c>
      <c r="C20" s="27" t="s">
        <v>49</v>
      </c>
      <c r="D20" s="28">
        <v>2757797737.7600002</v>
      </c>
      <c r="E20" s="36">
        <v>15783</v>
      </c>
    </row>
    <row r="21" spans="1:5" ht="19.5" customHeight="1" x14ac:dyDescent="0.2">
      <c r="A21" s="74"/>
      <c r="B21" s="23" t="s">
        <v>98</v>
      </c>
      <c r="C21" s="23" t="s">
        <v>51</v>
      </c>
      <c r="D21" s="24">
        <v>335885006.18000001</v>
      </c>
      <c r="E21" s="30">
        <v>2080</v>
      </c>
    </row>
    <row r="22" spans="1:5" ht="19.5" customHeight="1" x14ac:dyDescent="0.2">
      <c r="A22" s="74"/>
      <c r="B22" s="23" t="s">
        <v>98</v>
      </c>
      <c r="C22" s="23" t="s">
        <v>52</v>
      </c>
      <c r="D22" s="24">
        <v>2559638217.8000002</v>
      </c>
      <c r="E22" s="30">
        <v>13963</v>
      </c>
    </row>
    <row r="23" spans="1:5" x14ac:dyDescent="0.2">
      <c r="A23" s="74"/>
      <c r="B23" s="27" t="s">
        <v>98</v>
      </c>
      <c r="C23" s="27" t="s">
        <v>53</v>
      </c>
      <c r="D23" s="28">
        <v>1059524397.52</v>
      </c>
      <c r="E23" s="36">
        <v>5784</v>
      </c>
    </row>
    <row r="24" spans="1:5" ht="19.5" customHeight="1" x14ac:dyDescent="0.2">
      <c r="A24" s="76" t="s">
        <v>59</v>
      </c>
      <c r="B24" s="77"/>
      <c r="C24" s="77"/>
      <c r="D24" s="39">
        <f>SUM(D20:D23)</f>
        <v>6712845359.2600002</v>
      </c>
      <c r="E24" s="40">
        <f>SUM(E20:E23)</f>
        <v>37610</v>
      </c>
    </row>
    <row r="25" spans="1:5" ht="24.75" customHeight="1" x14ac:dyDescent="0.2">
      <c r="A25" s="73" t="s">
        <v>36</v>
      </c>
      <c r="B25" s="51" t="s">
        <v>92</v>
      </c>
      <c r="C25" s="51" t="s">
        <v>46</v>
      </c>
      <c r="D25" s="49">
        <v>1224759759.47</v>
      </c>
      <c r="E25" s="50">
        <v>22803</v>
      </c>
    </row>
    <row r="26" spans="1:5" ht="23.25" customHeight="1" x14ac:dyDescent="0.2">
      <c r="A26" s="75"/>
      <c r="B26" s="51" t="s">
        <v>10</v>
      </c>
      <c r="C26" s="51" t="s">
        <v>52</v>
      </c>
      <c r="D26" s="49">
        <v>892345824.36000001</v>
      </c>
      <c r="E26" s="50">
        <v>127612</v>
      </c>
    </row>
    <row r="27" spans="1:5" ht="19.5" customHeight="1" x14ac:dyDescent="0.2">
      <c r="A27" s="96" t="s">
        <v>60</v>
      </c>
      <c r="B27" s="96"/>
      <c r="C27" s="97"/>
      <c r="D27" s="47">
        <f>SUM(D25:D26)</f>
        <v>2117105583.8299999</v>
      </c>
      <c r="E27" s="48">
        <f>SUM(E25:E26)</f>
        <v>150415</v>
      </c>
    </row>
    <row r="28" spans="1:5" ht="19.5" customHeight="1" x14ac:dyDescent="0.2">
      <c r="A28" s="78" t="s">
        <v>19</v>
      </c>
      <c r="B28" s="78"/>
      <c r="C28" s="79"/>
      <c r="D28" s="15">
        <f>D14+D17+D19+D24+D27</f>
        <v>53916659164.660004</v>
      </c>
      <c r="E28" s="16">
        <f>E14+E17+E19+E24+E27</f>
        <v>585134</v>
      </c>
    </row>
    <row r="29" spans="1:5" x14ac:dyDescent="0.2">
      <c r="A29" s="6" t="s">
        <v>110</v>
      </c>
      <c r="D29" s="34"/>
      <c r="E29" s="34"/>
    </row>
    <row r="30" spans="1:5" x14ac:dyDescent="0.2">
      <c r="A30" s="6" t="s">
        <v>14</v>
      </c>
    </row>
  </sheetData>
  <mergeCells count="12">
    <mergeCell ref="A19:C19"/>
    <mergeCell ref="A24:C24"/>
    <mergeCell ref="A28:C28"/>
    <mergeCell ref="A15:A16"/>
    <mergeCell ref="A25:A26"/>
    <mergeCell ref="A27:C27"/>
    <mergeCell ref="A20:A23"/>
    <mergeCell ref="A1:E1"/>
    <mergeCell ref="A2:E2"/>
    <mergeCell ref="A4:A13"/>
    <mergeCell ref="A14:C14"/>
    <mergeCell ref="A17:C17"/>
  </mergeCells>
  <printOptions horizontalCentered="1"/>
  <pageMargins left="0" right="0" top="0.19685039370078741" bottom="0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Cíntia Resende</dc:creator>
  <cp:lastModifiedBy>licenciamento.sinduscon@outlook.com</cp:lastModifiedBy>
  <cp:lastPrinted>2018-01-16T13:57:05Z</cp:lastPrinted>
  <dcterms:created xsi:type="dcterms:W3CDTF">2006-06-30T13:58:00Z</dcterms:created>
  <dcterms:modified xsi:type="dcterms:W3CDTF">2025-03-19T17:42:44Z</dcterms:modified>
</cp:coreProperties>
</file>