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C9CE80F1-6814-44E3-A387-52597C9C1FAD}" xr6:coauthVersionLast="47" xr6:coauthVersionMax="47" xr10:uidLastSave="{00000000-0000-0000-0000-000000000000}"/>
  <bookViews>
    <workbookView xWindow="-120" yWindow="-120" windowWidth="20730" windowHeight="11160" tabRatio="865" activeTab="19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23" l="1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E231" i="3"/>
  <c r="E230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E229" i="3"/>
  <c r="D229" i="3"/>
  <c r="F228" i="3"/>
  <c r="E228" i="3"/>
  <c r="D228" i="3"/>
  <c r="F227" i="3"/>
  <c r="E227" i="3"/>
  <c r="D227" i="3"/>
  <c r="F226" i="3"/>
  <c r="E226" i="3"/>
  <c r="D226" i="3"/>
  <c r="F225" i="3"/>
  <c r="E225" i="3"/>
  <c r="D225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25" i="4"/>
  <c r="E225" i="4"/>
  <c r="D225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25" i="5"/>
  <c r="E225" i="5"/>
  <c r="D225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25" i="6"/>
  <c r="E225" i="6"/>
  <c r="D225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25" i="7"/>
  <c r="E225" i="7"/>
  <c r="D225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25" i="8"/>
  <c r="E225" i="8"/>
  <c r="D225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25" i="9"/>
  <c r="E225" i="9"/>
  <c r="D225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25" i="10"/>
  <c r="E225" i="10"/>
  <c r="D225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25" i="11"/>
  <c r="E225" i="11"/>
  <c r="D225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25" i="12"/>
  <c r="E225" i="12"/>
  <c r="D225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25" i="13"/>
  <c r="E225" i="13"/>
  <c r="D225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25" i="14"/>
  <c r="E225" i="14"/>
  <c r="D225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25" i="15"/>
  <c r="E225" i="15"/>
  <c r="D225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25" i="16"/>
  <c r="E225" i="16"/>
  <c r="D225" i="16"/>
  <c r="E235" i="17"/>
  <c r="E234" i="17"/>
  <c r="E233" i="17"/>
  <c r="E232" i="17"/>
  <c r="E231" i="17"/>
  <c r="E230" i="17"/>
  <c r="E229" i="17"/>
  <c r="E228" i="17"/>
  <c r="E227" i="17"/>
  <c r="E226" i="17"/>
  <c r="E225" i="17"/>
  <c r="F235" i="17"/>
  <c r="D235" i="17"/>
  <c r="F234" i="17"/>
  <c r="D234" i="17"/>
  <c r="F233" i="17"/>
  <c r="D233" i="17"/>
  <c r="F232" i="17"/>
  <c r="D232" i="17"/>
  <c r="F231" i="17"/>
  <c r="D231" i="17"/>
  <c r="F230" i="17"/>
  <c r="D230" i="17"/>
  <c r="F229" i="17"/>
  <c r="D229" i="17"/>
  <c r="F228" i="17"/>
  <c r="D228" i="17"/>
  <c r="F227" i="17"/>
  <c r="D227" i="17"/>
  <c r="F226" i="17"/>
  <c r="D226" i="17"/>
  <c r="F225" i="17"/>
  <c r="D225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25" i="18"/>
  <c r="E225" i="18"/>
  <c r="D225" i="18"/>
  <c r="E235" i="19"/>
  <c r="E234" i="19"/>
  <c r="E233" i="19"/>
  <c r="E232" i="19"/>
  <c r="E231" i="19"/>
  <c r="E230" i="19"/>
  <c r="E229" i="19"/>
  <c r="E228" i="19"/>
  <c r="E227" i="19"/>
  <c r="E226" i="19"/>
  <c r="E225" i="19"/>
  <c r="E235" i="20"/>
  <c r="E233" i="20"/>
  <c r="E232" i="20"/>
  <c r="E231" i="20"/>
  <c r="E230" i="20"/>
  <c r="E229" i="20"/>
  <c r="E228" i="20"/>
  <c r="E227" i="20"/>
  <c r="E226" i="20"/>
  <c r="E225" i="20"/>
  <c r="E235" i="21"/>
  <c r="E234" i="21"/>
  <c r="E233" i="21"/>
  <c r="E232" i="21"/>
  <c r="E231" i="21"/>
  <c r="E230" i="21"/>
  <c r="E229" i="21"/>
  <c r="E228" i="21"/>
  <c r="E227" i="21"/>
  <c r="E226" i="21"/>
  <c r="E225" i="21"/>
  <c r="E235" i="22"/>
  <c r="E234" i="22"/>
  <c r="E233" i="22"/>
  <c r="E232" i="22"/>
  <c r="E231" i="22"/>
  <c r="E230" i="22"/>
  <c r="E229" i="22"/>
  <c r="E228" i="22"/>
  <c r="E227" i="22"/>
  <c r="E226" i="22"/>
  <c r="E225" i="22"/>
  <c r="F235" i="19"/>
  <c r="D235" i="19"/>
  <c r="F234" i="19"/>
  <c r="D234" i="19"/>
  <c r="F233" i="19"/>
  <c r="D233" i="19"/>
  <c r="F232" i="19"/>
  <c r="D232" i="19"/>
  <c r="F231" i="19"/>
  <c r="D231" i="19"/>
  <c r="F230" i="19"/>
  <c r="D230" i="19"/>
  <c r="F229" i="19"/>
  <c r="D229" i="19"/>
  <c r="F228" i="19"/>
  <c r="D228" i="19"/>
  <c r="F227" i="19"/>
  <c r="D227" i="19"/>
  <c r="F226" i="19"/>
  <c r="D226" i="19"/>
  <c r="F225" i="19"/>
  <c r="D225" i="19"/>
  <c r="F235" i="20"/>
  <c r="D235" i="20"/>
  <c r="F234" i="20"/>
  <c r="E234" i="20"/>
  <c r="D234" i="20"/>
  <c r="F233" i="20"/>
  <c r="D233" i="20"/>
  <c r="F232" i="20"/>
  <c r="D232" i="20"/>
  <c r="F231" i="20"/>
  <c r="D231" i="20"/>
  <c r="F230" i="20"/>
  <c r="D230" i="20"/>
  <c r="F229" i="20"/>
  <c r="D229" i="20"/>
  <c r="F228" i="20"/>
  <c r="D228" i="20"/>
  <c r="F227" i="20"/>
  <c r="D227" i="20"/>
  <c r="F226" i="20"/>
  <c r="D226" i="20"/>
  <c r="F225" i="20"/>
  <c r="D225" i="20"/>
  <c r="F235" i="21"/>
  <c r="D235" i="21"/>
  <c r="F234" i="21"/>
  <c r="D234" i="21"/>
  <c r="F233" i="21"/>
  <c r="D233" i="21"/>
  <c r="F232" i="21"/>
  <c r="D232" i="21"/>
  <c r="F231" i="21"/>
  <c r="D231" i="21"/>
  <c r="F230" i="21"/>
  <c r="D230" i="21"/>
  <c r="F229" i="21"/>
  <c r="D229" i="21"/>
  <c r="F228" i="21"/>
  <c r="D228" i="21"/>
  <c r="F227" i="21"/>
  <c r="D227" i="21"/>
  <c r="F226" i="21"/>
  <c r="D226" i="21"/>
  <c r="F225" i="21"/>
  <c r="D225" i="21"/>
  <c r="F235" i="22"/>
  <c r="D235" i="22"/>
  <c r="F234" i="22"/>
  <c r="D234" i="22"/>
  <c r="F233" i="22"/>
  <c r="D233" i="22"/>
  <c r="F232" i="22"/>
  <c r="D232" i="22"/>
  <c r="F231" i="22"/>
  <c r="D231" i="22"/>
  <c r="F230" i="22"/>
  <c r="D230" i="22"/>
  <c r="F229" i="22"/>
  <c r="D229" i="22"/>
  <c r="F228" i="22"/>
  <c r="D228" i="22"/>
  <c r="F227" i="22"/>
  <c r="D227" i="22"/>
  <c r="F226" i="22"/>
  <c r="D226" i="22"/>
  <c r="F225" i="22"/>
  <c r="D225" i="22"/>
  <c r="E235" i="23"/>
  <c r="E234" i="23"/>
  <c r="E233" i="23"/>
  <c r="E232" i="23"/>
  <c r="E231" i="23"/>
  <c r="E230" i="23"/>
  <c r="E229" i="23"/>
  <c r="E228" i="23"/>
  <c r="E227" i="23"/>
  <c r="E226" i="23"/>
  <c r="E225" i="23"/>
  <c r="F235" i="23"/>
  <c r="F234" i="23"/>
  <c r="F233" i="23"/>
  <c r="F232" i="23"/>
  <c r="F231" i="23"/>
  <c r="F230" i="23"/>
  <c r="F229" i="23"/>
  <c r="F228" i="23"/>
  <c r="F227" i="23"/>
  <c r="F226" i="23"/>
  <c r="F225" i="23"/>
  <c r="D235" i="23"/>
  <c r="D234" i="23"/>
  <c r="D233" i="23"/>
  <c r="D232" i="23"/>
  <c r="D231" i="23"/>
  <c r="D230" i="23"/>
  <c r="D229" i="23"/>
  <c r="D227" i="23"/>
  <c r="D226" i="23"/>
  <c r="D225" i="23"/>
  <c r="D228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<sst xmlns="http://schemas.openxmlformats.org/spreadsheetml/2006/main" count="6110" uniqueCount="66">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</sst>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0" fontId="5" fillId="0" borderId="8" xfId="1" applyFont="1" applyBorder="1" applyAlignment="1" applyProtection="1">
      <alignment horizontal="center" vertical="center"/>
    </xf>
    <xf numFmtId="40" fontId="5" fillId="0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10" zoomScaleNormal="100" zoomScaleSheetLayoutView="55" workbookViewId="0">
      <selection activeCell="D242" sqref="D24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">
      <c r="A223" s="39"/>
      <c r="B223" s="40" t="s">
        <v>13</v>
      </c>
      <c r="C223" s="41">
        <v>1843.35</v>
      </c>
      <c r="D223" s="41">
        <f>((C223/C222)-1)*100</f>
        <v>0.30854120412693309</v>
      </c>
      <c r="E223" s="32">
        <f>((C223/C$211)-1)*100</f>
        <v>4.5925749399969185</v>
      </c>
      <c r="F223" s="32">
        <f t="shared" ref="F223:F235" si="63">((C223/C211)-1)*100</f>
        <v>4.5925749399969185</v>
      </c>
    </row>
    <row r="224" spans="1:6" ht="12.75" customHeight="1" x14ac:dyDescent="0.2">
      <c r="A224" s="53">
        <v>2025</v>
      </c>
      <c r="B224" s="54" t="s">
        <v>37</v>
      </c>
      <c r="C224" s="55">
        <v>1858.2</v>
      </c>
      <c r="D224" s="55">
        <f>((C224/C223)-1)*100</f>
        <v>0.80559850272601263</v>
      </c>
      <c r="E224" s="56">
        <f>((C224/C$223)-1)*100</f>
        <v>0.80559850272601263</v>
      </c>
      <c r="F224" s="56">
        <f>((C224/C212)-1)*100</f>
        <v>4.5624381020977767</v>
      </c>
    </row>
    <row r="225" spans="1:1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64">((C225/C$223)-1)*100</f>
        <v>-100</v>
      </c>
      <c r="F225" s="14">
        <f t="shared" si="63"/>
        <v>-100</v>
      </c>
    </row>
    <row r="226" spans="1:1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64"/>
        <v>-100</v>
      </c>
      <c r="F226" s="14">
        <f t="shared" si="63"/>
        <v>-100</v>
      </c>
    </row>
    <row r="227" spans="1:1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64"/>
        <v>-100</v>
      </c>
      <c r="F227" s="14">
        <f t="shared" si="63"/>
        <v>-100</v>
      </c>
    </row>
    <row r="228" spans="1:16" ht="12.75" hidden="1" customHeight="1" x14ac:dyDescent="0.2">
      <c r="A228" s="11"/>
      <c r="B228" s="12" t="s">
        <v>6</v>
      </c>
      <c r="C228" s="13"/>
      <c r="D228" s="13" t="e">
        <f t="shared" ref="D228" si="65">((C228/C227)-1)*100</f>
        <v>#DIV/0!</v>
      </c>
      <c r="E228" s="14">
        <f t="shared" si="64"/>
        <v>-100</v>
      </c>
      <c r="F228" s="14">
        <f t="shared" si="63"/>
        <v>-100</v>
      </c>
    </row>
    <row r="229" spans="1:16" ht="12.75" hidden="1" customHeight="1" x14ac:dyDescent="0.2">
      <c r="A229" s="11"/>
      <c r="B229" s="12" t="s">
        <v>7</v>
      </c>
      <c r="C229" s="13"/>
      <c r="D229" s="13" t="e">
        <f t="shared" ref="D229:D235" si="66">((C229/C228)-1)*100</f>
        <v>#DIV/0!</v>
      </c>
      <c r="E229" s="14">
        <f t="shared" si="64"/>
        <v>-100</v>
      </c>
      <c r="F229" s="14">
        <f t="shared" si="63"/>
        <v>-100</v>
      </c>
    </row>
    <row r="230" spans="1:16" ht="12.75" hidden="1" customHeight="1" x14ac:dyDescent="0.2">
      <c r="A230" s="11"/>
      <c r="B230" s="12" t="s">
        <v>8</v>
      </c>
      <c r="C230" s="13"/>
      <c r="D230" s="13" t="e">
        <f t="shared" si="66"/>
        <v>#DIV/0!</v>
      </c>
      <c r="E230" s="14">
        <f t="shared" si="64"/>
        <v>-100</v>
      </c>
      <c r="F230" s="14">
        <f t="shared" si="63"/>
        <v>-100</v>
      </c>
    </row>
    <row r="231" spans="1:16" ht="12.75" hidden="1" customHeight="1" x14ac:dyDescent="0.2">
      <c r="A231" s="11"/>
      <c r="B231" s="12" t="s">
        <v>9</v>
      </c>
      <c r="C231" s="13"/>
      <c r="D231" s="13" t="e">
        <f t="shared" si="66"/>
        <v>#DIV/0!</v>
      </c>
      <c r="E231" s="14">
        <f t="shared" si="64"/>
        <v>-100</v>
      </c>
      <c r="F231" s="14">
        <f t="shared" si="63"/>
        <v>-100</v>
      </c>
    </row>
    <row r="232" spans="1:16" ht="12.75" hidden="1" customHeight="1" x14ac:dyDescent="0.2">
      <c r="A232" s="11"/>
      <c r="B232" s="12" t="s">
        <v>10</v>
      </c>
      <c r="C232" s="13"/>
      <c r="D232" s="13" t="e">
        <f t="shared" si="66"/>
        <v>#DIV/0!</v>
      </c>
      <c r="E232" s="14">
        <f t="shared" si="64"/>
        <v>-100</v>
      </c>
      <c r="F232" s="14">
        <f t="shared" si="63"/>
        <v>-100</v>
      </c>
    </row>
    <row r="233" spans="1:16" ht="12.75" hidden="1" customHeight="1" x14ac:dyDescent="0.2">
      <c r="A233" s="11"/>
      <c r="B233" s="12" t="s">
        <v>11</v>
      </c>
      <c r="C233" s="13"/>
      <c r="D233" s="13" t="e">
        <f t="shared" si="66"/>
        <v>#DIV/0!</v>
      </c>
      <c r="E233" s="14">
        <f t="shared" si="64"/>
        <v>-100</v>
      </c>
      <c r="F233" s="14">
        <f t="shared" si="63"/>
        <v>-100</v>
      </c>
    </row>
    <row r="234" spans="1:16" ht="12.75" hidden="1" customHeight="1" x14ac:dyDescent="0.2">
      <c r="A234" s="11"/>
      <c r="B234" s="12" t="s">
        <v>12</v>
      </c>
      <c r="C234" s="13"/>
      <c r="D234" s="13" t="e">
        <f t="shared" si="66"/>
        <v>#DIV/0!</v>
      </c>
      <c r="E234" s="14">
        <f t="shared" si="64"/>
        <v>-100</v>
      </c>
      <c r="F234" s="14">
        <f t="shared" si="63"/>
        <v>-100</v>
      </c>
    </row>
    <row r="235" spans="1:16" ht="12.75" hidden="1" customHeight="1" x14ac:dyDescent="0.2">
      <c r="A235" s="39"/>
      <c r="B235" s="40" t="s">
        <v>13</v>
      </c>
      <c r="C235" s="41"/>
      <c r="D235" s="41" t="e">
        <f t="shared" si="66"/>
        <v>#DIV/0!</v>
      </c>
      <c r="E235" s="32">
        <f t="shared" si="64"/>
        <v>-100</v>
      </c>
      <c r="F235" s="32">
        <f t="shared" si="63"/>
        <v>-100</v>
      </c>
    </row>
    <row r="236" spans="1:16" x14ac:dyDescent="0.2">
      <c r="A236" s="23" t="s">
        <v>31</v>
      </c>
      <c r="B236" s="12"/>
      <c r="C236" s="13"/>
      <c r="D236" s="13"/>
      <c r="E236" s="14"/>
      <c r="F236" s="14"/>
    </row>
    <row r="237" spans="1:16" x14ac:dyDescent="0.2">
      <c r="A237" s="29" t="s">
        <v>32</v>
      </c>
      <c r="B237" s="12"/>
      <c r="C237" s="13"/>
      <c r="D237" s="13"/>
      <c r="E237" s="14"/>
      <c r="F237" s="14"/>
    </row>
    <row r="238" spans="1:16" x14ac:dyDescent="0.2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">
      <c r="A239" s="30" t="s">
        <v>42</v>
      </c>
      <c r="P239" s="43"/>
    </row>
    <row r="240" spans="1:1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">
      <c r="A223" s="39"/>
      <c r="B223" s="40" t="s">
        <v>13</v>
      </c>
      <c r="C223" s="41">
        <v>2284.91</v>
      </c>
      <c r="D223" s="41">
        <f>((C223/C222)-1)*100</f>
        <v>0.14814620013761104</v>
      </c>
      <c r="E223" s="32">
        <f>((C223/C$211)-1)*100</f>
        <v>5.3691987013945175</v>
      </c>
      <c r="F223" s="32">
        <f t="shared" ref="F223:F235" si="52">((C223/C211)-1)*100</f>
        <v>5.3691987013945175</v>
      </c>
    </row>
    <row r="224" spans="1:6" ht="12.75" customHeight="1" x14ac:dyDescent="0.2">
      <c r="A224" s="53">
        <v>2025</v>
      </c>
      <c r="B224" s="54" t="s">
        <v>37</v>
      </c>
      <c r="C224" s="55">
        <v>2322.58</v>
      </c>
      <c r="D224" s="55">
        <f>((C224/C223)-1)*100</f>
        <v>1.6486426161205436</v>
      </c>
      <c r="E224" s="56">
        <f>((C224/C$223)-1)*100</f>
        <v>1.6486426161205436</v>
      </c>
      <c r="F224" s="56">
        <f>((C224/C212)-1)*100</f>
        <v>7.0693287479889122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3">((C225/C$223)-1)*100</f>
        <v>-100</v>
      </c>
      <c r="F225" s="14">
        <f t="shared" si="52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3"/>
        <v>-100</v>
      </c>
      <c r="F226" s="14">
        <f t="shared" si="52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3"/>
        <v>-100</v>
      </c>
      <c r="F227" s="14">
        <f t="shared" si="52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4">((C228/C227)-1)*100</f>
        <v>#DIV/0!</v>
      </c>
      <c r="E228" s="14">
        <f t="shared" si="53"/>
        <v>-100</v>
      </c>
      <c r="F228" s="14">
        <f t="shared" si="52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3"/>
        <v>-100</v>
      </c>
      <c r="F229" s="14">
        <f t="shared" si="52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5"/>
        <v>#DIV/0!</v>
      </c>
      <c r="E230" s="14">
        <f t="shared" si="53"/>
        <v>-100</v>
      </c>
      <c r="F230" s="14">
        <f t="shared" si="52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5"/>
        <v>#DIV/0!</v>
      </c>
      <c r="E231" s="14">
        <f t="shared" si="53"/>
        <v>-100</v>
      </c>
      <c r="F231" s="14">
        <f t="shared" si="52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5"/>
        <v>#DIV/0!</v>
      </c>
      <c r="E232" s="14">
        <f t="shared" si="53"/>
        <v>-100</v>
      </c>
      <c r="F232" s="14">
        <f t="shared" si="52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5"/>
        <v>#DIV/0!</v>
      </c>
      <c r="E233" s="14">
        <f t="shared" si="53"/>
        <v>-100</v>
      </c>
      <c r="F233" s="14">
        <f t="shared" si="52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5"/>
        <v>#DIV/0!</v>
      </c>
      <c r="E234" s="14">
        <f t="shared" si="53"/>
        <v>-100</v>
      </c>
      <c r="F234" s="14">
        <f t="shared" si="52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5"/>
        <v>#DIV/0!</v>
      </c>
      <c r="E235" s="32">
        <f t="shared" si="53"/>
        <v>-100</v>
      </c>
      <c r="F235" s="32">
        <f t="shared" si="52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">
      <c r="A223" s="39"/>
      <c r="B223" s="40" t="s">
        <v>13</v>
      </c>
      <c r="C223" s="41">
        <v>1674.05</v>
      </c>
      <c r="D223" s="41">
        <f>((C223/C222)-1)*100</f>
        <v>0.21551079050554645</v>
      </c>
      <c r="E223" s="32">
        <f>((C223/C$211)-1)*100</f>
        <v>0.69837106903105628</v>
      </c>
      <c r="F223" s="32">
        <f t="shared" ref="F223:F235" si="45">((C223/C211)-1)*100</f>
        <v>0.69837106903105628</v>
      </c>
    </row>
    <row r="224" spans="1:6" ht="12.75" customHeight="1" x14ac:dyDescent="0.2">
      <c r="A224" s="53">
        <v>2025</v>
      </c>
      <c r="B224" s="54" t="s">
        <v>37</v>
      </c>
      <c r="C224" s="55">
        <v>1678.15</v>
      </c>
      <c r="D224" s="55">
        <f>((C224/C223)-1)*100</f>
        <v>0.24491502643291252</v>
      </c>
      <c r="E224" s="56">
        <f>((C224/C$223)-1)*100</f>
        <v>0.24491502643291252</v>
      </c>
      <c r="F224" s="56">
        <f>((C224/C212)-1)*100</f>
        <v>0.8539971393199286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6">((C225/C$223)-1)*100</f>
        <v>-100</v>
      </c>
      <c r="F225" s="14">
        <f t="shared" si="45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6"/>
        <v>-100</v>
      </c>
      <c r="F226" s="14">
        <f t="shared" si="45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6"/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5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">
      <c r="A223" s="39"/>
      <c r="B223" s="40" t="s">
        <v>13</v>
      </c>
      <c r="C223" s="41">
        <v>2983.53</v>
      </c>
      <c r="D223" s="41">
        <f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">
      <c r="A224" s="53">
        <v>2025</v>
      </c>
      <c r="B224" s="54" t="s">
        <v>37</v>
      </c>
      <c r="C224" s="55">
        <v>2996.79</v>
      </c>
      <c r="D224" s="55">
        <f>((C224/C223)-1)*100</f>
        <v>0.444439975465305</v>
      </c>
      <c r="E224" s="56">
        <f>((C224/C$223)-1)*100</f>
        <v>0.444439975465305</v>
      </c>
      <c r="F224" s="56">
        <f>((C224/C212)-1)*100</f>
        <v>8.7341758373335807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5">((C225/C$223)-1)*100</f>
        <v>-100</v>
      </c>
      <c r="F225" s="14">
        <f t="shared" ref="F224:F235" si="46">((C225/C213)-1)*100</f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5"/>
        <v>-100</v>
      </c>
      <c r="F226" s="14">
        <f t="shared" si="46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5"/>
        <v>-100</v>
      </c>
      <c r="F227" s="14">
        <f t="shared" si="4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5"/>
        <v>-100</v>
      </c>
      <c r="F228" s="14">
        <f t="shared" si="4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5"/>
        <v>-100</v>
      </c>
      <c r="F229" s="14">
        <f t="shared" si="4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5"/>
        <v>-100</v>
      </c>
      <c r="F230" s="14">
        <f t="shared" si="4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5"/>
        <v>-100</v>
      </c>
      <c r="F231" s="14">
        <f t="shared" si="4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5"/>
        <v>-100</v>
      </c>
      <c r="F232" s="14">
        <f t="shared" si="4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5"/>
        <v>-100</v>
      </c>
      <c r="F233" s="14">
        <f t="shared" si="4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5"/>
        <v>-100</v>
      </c>
      <c r="F234" s="14">
        <f t="shared" si="4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5"/>
        <v>-100</v>
      </c>
      <c r="F235" s="32">
        <f t="shared" si="46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03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">
      <c r="A223" s="39"/>
      <c r="B223" s="40" t="s">
        <v>13</v>
      </c>
      <c r="C223" s="41">
        <v>2120.13</v>
      </c>
      <c r="D223" s="41">
        <f>((C223/C222)-1)*100</f>
        <v>0.52964494347924607</v>
      </c>
      <c r="E223" s="32">
        <f>((C223/C$211)-1)*100</f>
        <v>6.4060547355319297</v>
      </c>
      <c r="F223" s="32">
        <f t="shared" ref="F223:F235" si="51">((C223/C211)-1)*100</f>
        <v>6.4060547355319297</v>
      </c>
    </row>
    <row r="224" spans="1:6" ht="12.75" customHeight="1" x14ac:dyDescent="0.2">
      <c r="A224" s="53">
        <v>2025</v>
      </c>
      <c r="B224" s="54" t="s">
        <v>37</v>
      </c>
      <c r="C224" s="55">
        <v>2130.46</v>
      </c>
      <c r="D224" s="55">
        <f>((C224/C223)-1)*100</f>
        <v>0.48723427337002967</v>
      </c>
      <c r="E224" s="56">
        <f>((C224/C$223)-1)*100</f>
        <v>0.48723427337002967</v>
      </c>
      <c r="F224" s="56">
        <f>((C224/C212)-1)*100</f>
        <v>7.8255324317758612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2">((C225/C$223)-1)*100</f>
        <v>-100</v>
      </c>
      <c r="F225" s="14">
        <f t="shared" si="51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2"/>
        <v>-100</v>
      </c>
      <c r="F226" s="14">
        <f t="shared" si="51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2"/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">
      <c r="A223" s="39"/>
      <c r="B223" s="40" t="s">
        <v>13</v>
      </c>
      <c r="C223" s="41">
        <v>2000.08</v>
      </c>
      <c r="D223" s="41">
        <f>((C223/C222)-1)*100</f>
        <v>0.19537316274083061</v>
      </c>
      <c r="E223" s="32">
        <f>((C223/C$211)-1)*100</f>
        <v>6.4642507345739286</v>
      </c>
      <c r="F223" s="32">
        <f t="shared" ref="F223:F235" si="49">((C223/C211)-1)*100</f>
        <v>6.4642507345739286</v>
      </c>
    </row>
    <row r="224" spans="1:6" ht="12.75" customHeight="1" x14ac:dyDescent="0.2">
      <c r="A224" s="53">
        <v>2025</v>
      </c>
      <c r="B224" s="54" t="s">
        <v>37</v>
      </c>
      <c r="C224" s="55">
        <v>2006.24</v>
      </c>
      <c r="D224" s="55">
        <f>((C224/C223)-1)*100</f>
        <v>0.3079876804927828</v>
      </c>
      <c r="E224" s="56">
        <f>((C224/C$223)-1)*100</f>
        <v>0.3079876804927828</v>
      </c>
      <c r="F224" s="56">
        <f>((C224/C212)-1)*100</f>
        <v>6.4092500265195751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0">((C225/C$223)-1)*100</f>
        <v>-100</v>
      </c>
      <c r="F225" s="14">
        <f t="shared" si="49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0"/>
        <v>-100</v>
      </c>
      <c r="F226" s="14">
        <f t="shared" si="49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0"/>
        <v>-100</v>
      </c>
      <c r="F227" s="14">
        <f t="shared" si="49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1">((C228/C227)-1)*100</f>
        <v>#DIV/0!</v>
      </c>
      <c r="E228" s="14">
        <f t="shared" si="50"/>
        <v>-100</v>
      </c>
      <c r="F228" s="14">
        <f t="shared" si="49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0"/>
        <v>-100</v>
      </c>
      <c r="F229" s="14">
        <f t="shared" si="49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2"/>
        <v>#DIV/0!</v>
      </c>
      <c r="E230" s="14">
        <f t="shared" si="50"/>
        <v>-100</v>
      </c>
      <c r="F230" s="14">
        <f t="shared" si="49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2"/>
        <v>#DIV/0!</v>
      </c>
      <c r="E231" s="14">
        <f t="shared" si="50"/>
        <v>-100</v>
      </c>
      <c r="F231" s="14">
        <f t="shared" si="49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2"/>
        <v>#DIV/0!</v>
      </c>
      <c r="E232" s="14">
        <f t="shared" si="50"/>
        <v>-100</v>
      </c>
      <c r="F232" s="14">
        <f t="shared" si="49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2"/>
        <v>#DIV/0!</v>
      </c>
      <c r="E233" s="14">
        <f t="shared" si="50"/>
        <v>-100</v>
      </c>
      <c r="F233" s="14">
        <f t="shared" si="49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2"/>
        <v>#DIV/0!</v>
      </c>
      <c r="E234" s="14">
        <f t="shared" si="50"/>
        <v>-100</v>
      </c>
      <c r="F234" s="14">
        <f t="shared" si="49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2"/>
        <v>#DIV/0!</v>
      </c>
      <c r="E235" s="32">
        <f t="shared" si="50"/>
        <v>-100</v>
      </c>
      <c r="F235" s="32">
        <f t="shared" si="49"/>
        <v>-100</v>
      </c>
    </row>
    <row r="236" spans="1:6" ht="14.25" customHeight="1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ht="15" customHeight="1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">
      <c r="A223" s="39"/>
      <c r="B223" s="40" t="s">
        <v>13</v>
      </c>
      <c r="C223" s="41">
        <v>2435.0300000000002</v>
      </c>
      <c r="D223" s="41">
        <f>((C223/C222)-1)*100</f>
        <v>0.19998600920922982</v>
      </c>
      <c r="E223" s="32">
        <f>((C223/C$211)-1)*100</f>
        <v>6.0262210282022055</v>
      </c>
      <c r="F223" s="32">
        <f t="shared" ref="F223:F235" si="49">((C223/C211)-1)*100</f>
        <v>6.0262210282022055</v>
      </c>
    </row>
    <row r="224" spans="1:6" ht="12.75" customHeight="1" x14ac:dyDescent="0.2">
      <c r="A224" s="53">
        <v>2025</v>
      </c>
      <c r="B224" s="54" t="s">
        <v>37</v>
      </c>
      <c r="C224" s="55">
        <v>2441.87</v>
      </c>
      <c r="D224" s="55">
        <f>((C224/C223)-1)*100</f>
        <v>0.28090002997909203</v>
      </c>
      <c r="E224" s="56">
        <f>((C224/C$223)-1)*100</f>
        <v>0.28090002997909203</v>
      </c>
      <c r="F224" s="56">
        <f>((C224/C212)-1)*100</f>
        <v>6.1890369854971539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0">((C225/C$223)-1)*100</f>
        <v>-100</v>
      </c>
      <c r="F225" s="14">
        <f t="shared" si="49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0"/>
        <v>-100</v>
      </c>
      <c r="F226" s="14">
        <f t="shared" si="49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0"/>
        <v>-100</v>
      </c>
      <c r="F227" s="14">
        <f t="shared" si="49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1">((C228/C227)-1)*100</f>
        <v>#DIV/0!</v>
      </c>
      <c r="E228" s="14">
        <f t="shared" si="50"/>
        <v>-100</v>
      </c>
      <c r="F228" s="14">
        <f t="shared" si="49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0"/>
        <v>-100</v>
      </c>
      <c r="F229" s="14">
        <f t="shared" si="49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2"/>
        <v>#DIV/0!</v>
      </c>
      <c r="E230" s="14">
        <f t="shared" si="50"/>
        <v>-100</v>
      </c>
      <c r="F230" s="14">
        <f t="shared" si="49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2"/>
        <v>#DIV/0!</v>
      </c>
      <c r="E231" s="14">
        <f t="shared" si="50"/>
        <v>-100</v>
      </c>
      <c r="F231" s="14">
        <f t="shared" si="49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2"/>
        <v>#DIV/0!</v>
      </c>
      <c r="E232" s="14">
        <f t="shared" si="50"/>
        <v>-100</v>
      </c>
      <c r="F232" s="14">
        <f t="shared" si="49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2"/>
        <v>#DIV/0!</v>
      </c>
      <c r="E233" s="14">
        <f t="shared" si="50"/>
        <v>-100</v>
      </c>
      <c r="F233" s="14">
        <f t="shared" si="49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2"/>
        <v>#DIV/0!</v>
      </c>
      <c r="E234" s="14">
        <f t="shared" si="50"/>
        <v>-100</v>
      </c>
      <c r="F234" s="14">
        <f t="shared" si="49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2"/>
        <v>#DIV/0!</v>
      </c>
      <c r="E235" s="32">
        <f t="shared" si="50"/>
        <v>-100</v>
      </c>
      <c r="F235" s="32">
        <f t="shared" si="49"/>
        <v>-100</v>
      </c>
    </row>
    <row r="236" spans="1:6" ht="13.5" customHeight="1" x14ac:dyDescent="0.2">
      <c r="A236" s="30" t="s">
        <v>42</v>
      </c>
      <c r="B236" s="24"/>
      <c r="C236" s="19"/>
      <c r="D236" s="19"/>
      <c r="E236" s="19"/>
      <c r="F236" s="42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5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">
      <c r="A223" s="39"/>
      <c r="B223" s="40" t="s">
        <v>13</v>
      </c>
      <c r="C223" s="41">
        <v>2302.56</v>
      </c>
      <c r="D223" s="41">
        <f>((C223/C222)-1)*100</f>
        <v>0.15223613128843017</v>
      </c>
      <c r="E223" s="32">
        <f>((C223/C$211)-1)*100</f>
        <v>5.4449868569282911</v>
      </c>
      <c r="F223" s="32">
        <f t="shared" ref="F223:F235" si="51">((C223/C211)-1)*100</f>
        <v>5.4449868569282911</v>
      </c>
    </row>
    <row r="224" spans="1:6" ht="12.75" customHeight="1" x14ac:dyDescent="0.2">
      <c r="A224" s="53">
        <v>2025</v>
      </c>
      <c r="B224" s="54" t="s">
        <v>37</v>
      </c>
      <c r="C224" s="55">
        <v>2302.83</v>
      </c>
      <c r="D224" s="55">
        <f>((C224/C223)-1)*100</f>
        <v>1.1726078799245698E-2</v>
      </c>
      <c r="E224" s="56">
        <f>((C224/C$223)-1)*100</f>
        <v>1.1726078799245698E-2</v>
      </c>
      <c r="F224" s="56">
        <f>((C224/C212)-1)*100</f>
        <v>5.3324185248713407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2">((C225/C$223)-1)*100</f>
        <v>-100</v>
      </c>
      <c r="F225" s="14">
        <f t="shared" si="51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2"/>
        <v>-100</v>
      </c>
      <c r="F226" s="14">
        <f t="shared" si="51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2"/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  <c r="B236" s="24"/>
      <c r="C236" s="19"/>
      <c r="D236" s="19"/>
      <c r="E236" s="19"/>
      <c r="F236" s="19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">
      <c r="A223" s="39"/>
      <c r="B223" s="40" t="s">
        <v>13</v>
      </c>
      <c r="C223" s="41">
        <v>2177.11</v>
      </c>
      <c r="D223" s="41">
        <f>((C223/C222)-1)*100</f>
        <v>0.41649754621602142</v>
      </c>
      <c r="E223" s="32">
        <f>((C223/C$211)-1)*100</f>
        <v>14.838590568625399</v>
      </c>
      <c r="F223" s="32">
        <f t="shared" ref="F223:F235" si="48">((C223/C211)-1)*100</f>
        <v>14.838590568625399</v>
      </c>
    </row>
    <row r="224" spans="1:6" ht="12.75" customHeight="1" x14ac:dyDescent="0.2">
      <c r="A224" s="15">
        <v>2025</v>
      </c>
      <c r="B224" s="16" t="s">
        <v>37</v>
      </c>
      <c r="C224" s="17">
        <v>2193.7800000000002</v>
      </c>
      <c r="D224" s="17">
        <f>((C224/C223)-1)*100</f>
        <v>0.76569397044705667</v>
      </c>
      <c r="E224" s="18">
        <f>((C224/C$223)-1)*100</f>
        <v>0.76569397044705667</v>
      </c>
      <c r="F224" s="18">
        <f>((C224/C212)-1)*100</f>
        <v>15.614838549873799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9">((C225/C$223)-1)*100</f>
        <v>-100</v>
      </c>
      <c r="F225" s="14">
        <f t="shared" si="48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9"/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34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">
      <c r="A223" s="39"/>
      <c r="B223" s="40" t="s">
        <v>13</v>
      </c>
      <c r="C223" s="41">
        <v>2613.13</v>
      </c>
      <c r="D223" s="41">
        <f>((C223/C222)-1)*100</f>
        <v>1.1249738783155161</v>
      </c>
      <c r="E223" s="32">
        <f>((C223/C$211)-1)*100</f>
        <v>8.0002149151085398</v>
      </c>
      <c r="F223" s="32">
        <f t="shared" ref="F223:F235" si="45">((C223/C211)-1)*100</f>
        <v>8.0002149151085398</v>
      </c>
    </row>
    <row r="224" spans="1:6" ht="12.75" customHeight="1" x14ac:dyDescent="0.2">
      <c r="A224" s="15">
        <v>2025</v>
      </c>
      <c r="B224" s="16" t="s">
        <v>37</v>
      </c>
      <c r="C224" s="17">
        <v>2614.2399999999998</v>
      </c>
      <c r="D224" s="17">
        <f>((C224/C223)-1)*100</f>
        <v>4.2477794828421622E-2</v>
      </c>
      <c r="E224" s="18">
        <f>((C224/C$223)-1)*100</f>
        <v>4.2477794828421622E-2</v>
      </c>
      <c r="F224" s="18">
        <f>((C224/C212)-1)*100</f>
        <v>8.0974689982260983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6">((C225/C$223)-1)*100</f>
        <v>-100</v>
      </c>
      <c r="F225" s="14">
        <f t="shared" si="45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6"/>
        <v>-100</v>
      </c>
      <c r="F226" s="14">
        <f t="shared" si="45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6"/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36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7" zoomScaleNormal="100" zoomScaleSheetLayoutView="55" workbookViewId="0">
      <selection activeCell="G224" sqref="G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">
      <c r="A223" s="39"/>
      <c r="B223" s="40" t="s">
        <v>13</v>
      </c>
      <c r="C223" s="41">
        <v>1897.6</v>
      </c>
      <c r="D223" s="41">
        <f>((C223/C222)-1)*100</f>
        <v>0</v>
      </c>
      <c r="E223" s="32">
        <f>((C223/C$211)-1)*100</f>
        <v>5.3794849866442895</v>
      </c>
      <c r="F223" s="32">
        <f t="shared" ref="F223:F235" si="52">((C223/C211)-1)*100</f>
        <v>5.3794849866442895</v>
      </c>
    </row>
    <row r="224" spans="1:6" ht="12.75" customHeight="1" x14ac:dyDescent="0.2">
      <c r="A224" s="15">
        <v>2025</v>
      </c>
      <c r="B224" s="16" t="s">
        <v>37</v>
      </c>
      <c r="C224" s="17">
        <v>1918.27</v>
      </c>
      <c r="D224" s="17">
        <f>((C224/C223)-1)*100</f>
        <v>1.0892706576728584</v>
      </c>
      <c r="E224" s="18">
        <f>((C224/C$223)-1)*100</f>
        <v>1.0892706576728584</v>
      </c>
      <c r="F224" s="18">
        <f>((C224/C212)-1)*100</f>
        <v>4.594874591057807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3">((C225/C$223)-1)*100</f>
        <v>-100</v>
      </c>
      <c r="F225" s="14">
        <f t="shared" si="52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3"/>
        <v>-100</v>
      </c>
      <c r="F226" s="14">
        <f t="shared" si="52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3"/>
        <v>-100</v>
      </c>
      <c r="F227" s="14">
        <f t="shared" si="52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4">((C228/C227)-1)*100</f>
        <v>#DIV/0!</v>
      </c>
      <c r="E228" s="14">
        <f t="shared" si="53"/>
        <v>-100</v>
      </c>
      <c r="F228" s="14">
        <f t="shared" si="52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3"/>
        <v>-100</v>
      </c>
      <c r="F229" s="14">
        <f t="shared" si="52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5"/>
        <v>#DIV/0!</v>
      </c>
      <c r="E230" s="14">
        <f t="shared" si="53"/>
        <v>-100</v>
      </c>
      <c r="F230" s="14">
        <f t="shared" si="52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5"/>
        <v>#DIV/0!</v>
      </c>
      <c r="E231" s="14">
        <f t="shared" si="53"/>
        <v>-100</v>
      </c>
      <c r="F231" s="14">
        <f t="shared" si="52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5"/>
        <v>#DIV/0!</v>
      </c>
      <c r="E232" s="14">
        <f t="shared" si="53"/>
        <v>-100</v>
      </c>
      <c r="F232" s="14">
        <f t="shared" si="52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5"/>
        <v>#DIV/0!</v>
      </c>
      <c r="E233" s="14">
        <f t="shared" si="53"/>
        <v>-100</v>
      </c>
      <c r="F233" s="14">
        <f t="shared" si="52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5"/>
        <v>#DIV/0!</v>
      </c>
      <c r="E234" s="14">
        <f t="shared" si="53"/>
        <v>-100</v>
      </c>
      <c r="F234" s="14">
        <f t="shared" si="52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5"/>
        <v>#DIV/0!</v>
      </c>
      <c r="E235" s="32">
        <f t="shared" si="53"/>
        <v>-100</v>
      </c>
      <c r="F235" s="32">
        <f t="shared" si="52"/>
        <v>-100</v>
      </c>
    </row>
    <row r="236" spans="1:6" ht="10.5" customHeight="1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32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">
      <c r="A223" s="39"/>
      <c r="B223" s="40" t="s">
        <v>13</v>
      </c>
      <c r="C223" s="41">
        <v>2852.89</v>
      </c>
      <c r="D223" s="41">
        <f>((C223/C222)-1)*100</f>
        <v>9.8194626222187775</v>
      </c>
      <c r="E223" s="32">
        <f>((C223/C$211)-1)*100</f>
        <v>35.897203829848024</v>
      </c>
      <c r="F223" s="32">
        <f t="shared" ref="F223:F235" si="48">((C223/C211)-1)*100</f>
        <v>35.897203829848024</v>
      </c>
    </row>
    <row r="224" spans="1:6" ht="12.75" customHeight="1" x14ac:dyDescent="0.2">
      <c r="A224" s="53">
        <v>2025</v>
      </c>
      <c r="B224" s="54" t="s">
        <v>37</v>
      </c>
      <c r="C224" s="55">
        <v>3026.3</v>
      </c>
      <c r="D224" s="55">
        <f>((C224/C223)-1)*100</f>
        <v>6.0783976949689622</v>
      </c>
      <c r="E224" s="56">
        <f>((C224/C$223)-1)*100</f>
        <v>6.0783976949689622</v>
      </c>
      <c r="F224" s="56">
        <f>((C224/C212)-1)*100</f>
        <v>39.633279811010837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9">((C225/C$223)-1)*100</f>
        <v>-100</v>
      </c>
      <c r="F225" s="14">
        <f t="shared" si="48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9"/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6" zoomScaleNormal="100" zoomScaleSheetLayoutView="55" workbookViewId="0">
      <selection activeCell="H238" sqref="H23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">
      <c r="A223" s="39"/>
      <c r="B223" s="40" t="s">
        <v>13</v>
      </c>
      <c r="C223" s="41">
        <v>2039.53</v>
      </c>
      <c r="D223" s="41">
        <f>((C223/C222)-1)*100</f>
        <v>0.15862102833570368</v>
      </c>
      <c r="E223" s="32">
        <f>((C223/C$211)-1)*100</f>
        <v>4.166602824382637</v>
      </c>
      <c r="F223" s="32">
        <f t="shared" ref="F223:F235" si="48">((C223/C211)-1)*100</f>
        <v>4.166602824382637</v>
      </c>
    </row>
    <row r="224" spans="1:6" ht="12.75" customHeight="1" x14ac:dyDescent="0.2">
      <c r="A224" s="15">
        <v>2025</v>
      </c>
      <c r="B224" s="16" t="s">
        <v>37</v>
      </c>
      <c r="C224" s="17">
        <v>2044.29</v>
      </c>
      <c r="D224" s="17">
        <f>((C224/C223)-1)*100</f>
        <v>0.23338710389158024</v>
      </c>
      <c r="E224" s="18">
        <f>((C224/C$223)-1)*100</f>
        <v>0.23338710389158024</v>
      </c>
      <c r="F224" s="18">
        <f>((C224/C212)-1)*100</f>
        <v>4.4129139022110575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9">((C225/C$223)-1)*100</f>
        <v>-100</v>
      </c>
      <c r="F225" s="14">
        <f t="shared" si="48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9"/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ht="12" customHeight="1" x14ac:dyDescent="0.2">
      <c r="A236" s="30" t="s">
        <v>42</v>
      </c>
      <c r="B236" s="21"/>
      <c r="C236" s="22"/>
      <c r="D236" s="22"/>
      <c r="E236" s="22"/>
      <c r="F236" s="25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">
      <c r="A223" s="39"/>
      <c r="B223" s="40" t="s">
        <v>13</v>
      </c>
      <c r="C223" s="41">
        <v>2887.91</v>
      </c>
      <c r="D223" s="41">
        <f>((C223/C222)-1)*100</f>
        <v>0.6745544802967407</v>
      </c>
      <c r="E223" s="32">
        <f>((C223/C$211)-1)*100</f>
        <v>4.9279143110439128</v>
      </c>
      <c r="F223" s="32">
        <f t="shared" ref="F223:F235" si="36">((C223/C211)-1)*100</f>
        <v>4.9279143110439128</v>
      </c>
    </row>
    <row r="224" spans="1:6" ht="12.75" customHeight="1" x14ac:dyDescent="0.2">
      <c r="A224" s="15">
        <v>2025</v>
      </c>
      <c r="B224" s="16" t="s">
        <v>37</v>
      </c>
      <c r="C224" s="17">
        <v>2901.09</v>
      </c>
      <c r="D224" s="17">
        <f>((C224/C223)-1)*100</f>
        <v>0.45638541367287733</v>
      </c>
      <c r="E224" s="18">
        <f>((C224/C$223)-1)*100</f>
        <v>0.45638541367287733</v>
      </c>
      <c r="F224" s="18">
        <f>((C224/C212)-1)*100</f>
        <v>5.3554956747844829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37">((C225/C$223)-1)*100</f>
        <v>-100</v>
      </c>
      <c r="F225" s="14">
        <f t="shared" si="36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37"/>
        <v>-100</v>
      </c>
      <c r="F226" s="14">
        <f t="shared" si="36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37"/>
        <v>-100</v>
      </c>
      <c r="F227" s="14">
        <f t="shared" si="3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38">((C228/C227)-1)*100</f>
        <v>#DIV/0!</v>
      </c>
      <c r="E228" s="14">
        <f t="shared" si="37"/>
        <v>-100</v>
      </c>
      <c r="F228" s="14">
        <f t="shared" si="3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39">((C229/C228)-1)*100</f>
        <v>#DIV/0!</v>
      </c>
      <c r="E229" s="14">
        <f t="shared" si="37"/>
        <v>-100</v>
      </c>
      <c r="F229" s="14">
        <f t="shared" si="3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39"/>
        <v>#DIV/0!</v>
      </c>
      <c r="E230" s="14">
        <f t="shared" si="37"/>
        <v>-100</v>
      </c>
      <c r="F230" s="14">
        <f t="shared" si="3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39"/>
        <v>#DIV/0!</v>
      </c>
      <c r="E231" s="14">
        <f t="shared" si="37"/>
        <v>-100</v>
      </c>
      <c r="F231" s="14">
        <f t="shared" si="3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39"/>
        <v>#DIV/0!</v>
      </c>
      <c r="E232" s="14">
        <f t="shared" si="37"/>
        <v>-100</v>
      </c>
      <c r="F232" s="14">
        <f t="shared" si="3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39"/>
        <v>#DIV/0!</v>
      </c>
      <c r="E233" s="14">
        <f t="shared" si="37"/>
        <v>-100</v>
      </c>
      <c r="F233" s="14">
        <f t="shared" si="3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39"/>
        <v>#DIV/0!</v>
      </c>
      <c r="E234" s="14">
        <f t="shared" si="37"/>
        <v>-100</v>
      </c>
      <c r="F234" s="14">
        <f t="shared" si="3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39"/>
        <v>#DIV/0!</v>
      </c>
      <c r="E235" s="32">
        <f t="shared" si="37"/>
        <v>-100</v>
      </c>
      <c r="F235" s="32">
        <f t="shared" si="36"/>
        <v>-100</v>
      </c>
    </row>
    <row r="236" spans="1:6" ht="11.25" customHeight="1" x14ac:dyDescent="0.2">
      <c r="A236" s="38" t="s">
        <v>61</v>
      </c>
      <c r="B236" s="21"/>
      <c r="C236" s="22"/>
      <c r="D236" s="22"/>
      <c r="E236" s="22"/>
      <c r="F236" s="22"/>
    </row>
    <row r="237" spans="1:6" x14ac:dyDescent="0.2">
      <c r="A237" s="38" t="s">
        <v>62</v>
      </c>
      <c r="B237" s="24"/>
      <c r="C237" s="19"/>
      <c r="D237" s="19"/>
      <c r="E237" s="19"/>
      <c r="F237" s="19"/>
    </row>
    <row r="238" spans="1:6" x14ac:dyDescent="0.2">
      <c r="A238" s="23" t="s">
        <v>64</v>
      </c>
      <c r="B238" s="24"/>
      <c r="C238" s="19"/>
      <c r="D238" s="19"/>
      <c r="E238" s="19"/>
      <c r="F238" s="19"/>
    </row>
    <row r="239" spans="1:6" x14ac:dyDescent="0.2">
      <c r="A239" s="23" t="s">
        <v>63</v>
      </c>
      <c r="B239" s="24"/>
      <c r="C239" s="19"/>
      <c r="D239" s="19"/>
      <c r="E239" s="19"/>
      <c r="F239" s="19"/>
    </row>
    <row r="240" spans="1:6" x14ac:dyDescent="0.2">
      <c r="A240" s="30" t="s">
        <v>42</v>
      </c>
    </row>
    <row r="241" spans="1:1" x14ac:dyDescent="0.2">
      <c r="A241" s="30" t="s">
        <v>43</v>
      </c>
    </row>
    <row r="242" spans="1:1" x14ac:dyDescent="0.2">
      <c r="A242" s="31" t="s">
        <v>39</v>
      </c>
    </row>
    <row r="243" spans="1:1" x14ac:dyDescent="0.2">
      <c r="A243" s="31" t="s">
        <v>40</v>
      </c>
    </row>
    <row r="244" spans="1:1" x14ac:dyDescent="0.2">
      <c r="A244" s="31" t="s">
        <v>41</v>
      </c>
    </row>
    <row r="245" spans="1:1" x14ac:dyDescent="0.2">
      <c r="A245" s="31" t="s">
        <v>38</v>
      </c>
    </row>
    <row r="246" spans="1:1" x14ac:dyDescent="0.2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8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">
      <c r="A223" s="39"/>
      <c r="B223" s="40" t="s">
        <v>13</v>
      </c>
      <c r="C223" s="41">
        <v>1981.36</v>
      </c>
      <c r="D223" s="41">
        <f>((C223/C222)-1)*100</f>
        <v>8.4862199951496464E-2</v>
      </c>
      <c r="E223" s="32">
        <f>((C223/C$211)-1)*100</f>
        <v>5.1615882299865801</v>
      </c>
      <c r="F223" s="32">
        <f t="shared" ref="F223:F235" si="48">((C223/C211)-1)*100</f>
        <v>5.1615882299865801</v>
      </c>
    </row>
    <row r="224" spans="1:6" ht="12.75" customHeight="1" x14ac:dyDescent="0.2">
      <c r="A224" s="53">
        <v>2025</v>
      </c>
      <c r="B224" s="54" t="s">
        <v>37</v>
      </c>
      <c r="C224" s="55">
        <v>1997.52</v>
      </c>
      <c r="D224" s="55">
        <f>((C224/C223)-1)*100</f>
        <v>0.81560140509548962</v>
      </c>
      <c r="E224" s="56">
        <f>((C224/C$223)-1)*100</f>
        <v>0.81560140509548962</v>
      </c>
      <c r="F224" s="56">
        <f>((C224/C212)-1)*100</f>
        <v>5.2223474752157051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9">((C225/C$223)-1)*100</f>
        <v>-100</v>
      </c>
      <c r="F225" s="14">
        <f t="shared" si="48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9"/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10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">
      <c r="A223" s="39"/>
      <c r="B223" s="40" t="s">
        <v>13</v>
      </c>
      <c r="C223" s="41">
        <v>1941.24</v>
      </c>
      <c r="D223" s="41">
        <f>((C223/C222)-1)*100</f>
        <v>0.41537132541213939</v>
      </c>
      <c r="E223" s="32">
        <f>((C223/C$211)-1)*100</f>
        <v>6.7536281297602807</v>
      </c>
      <c r="F223" s="32">
        <f t="shared" ref="F223:F235" si="53">((C223/C211)-1)*100</f>
        <v>6.7536281297602807</v>
      </c>
    </row>
    <row r="224" spans="1:6" ht="12.75" customHeight="1" x14ac:dyDescent="0.2">
      <c r="A224" s="53">
        <v>2025</v>
      </c>
      <c r="B224" s="54" t="s">
        <v>37</v>
      </c>
      <c r="C224" s="55">
        <v>1959.94</v>
      </c>
      <c r="D224" s="55">
        <f>((C224/C223)-1)*100</f>
        <v>0.96330180709238711</v>
      </c>
      <c r="E224" s="56">
        <f>((C224/C$223)-1)*100</f>
        <v>0.96330180709238711</v>
      </c>
      <c r="F224" s="56">
        <f>((C224/C212)-1)*100</f>
        <v>7.1649625457925525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4">((C225/C$223)-1)*100</f>
        <v>-100</v>
      </c>
      <c r="F225" s="14">
        <f t="shared" si="53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4"/>
        <v>-100</v>
      </c>
      <c r="F226" s="14">
        <f t="shared" si="53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4"/>
        <v>-100</v>
      </c>
      <c r="F227" s="14">
        <f t="shared" si="53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5">((C228/C227)-1)*100</f>
        <v>#DIV/0!</v>
      </c>
      <c r="E228" s="14">
        <f t="shared" si="54"/>
        <v>-100</v>
      </c>
      <c r="F228" s="14">
        <f t="shared" si="53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6">((C229/C228)-1)*100</f>
        <v>#DIV/0!</v>
      </c>
      <c r="E229" s="14">
        <f t="shared" si="54"/>
        <v>-100</v>
      </c>
      <c r="F229" s="14">
        <f t="shared" si="53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6"/>
        <v>#DIV/0!</v>
      </c>
      <c r="E230" s="14">
        <f t="shared" si="54"/>
        <v>-100</v>
      </c>
      <c r="F230" s="14">
        <f t="shared" si="53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6"/>
        <v>#DIV/0!</v>
      </c>
      <c r="E231" s="14">
        <f t="shared" si="54"/>
        <v>-100</v>
      </c>
      <c r="F231" s="14">
        <f t="shared" si="53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6"/>
        <v>#DIV/0!</v>
      </c>
      <c r="E232" s="14">
        <f t="shared" si="54"/>
        <v>-100</v>
      </c>
      <c r="F232" s="14">
        <f t="shared" si="53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6"/>
        <v>#DIV/0!</v>
      </c>
      <c r="E233" s="14">
        <f t="shared" si="54"/>
        <v>-100</v>
      </c>
      <c r="F233" s="14">
        <f t="shared" si="53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6"/>
        <v>#DIV/0!</v>
      </c>
      <c r="E234" s="14">
        <f t="shared" si="54"/>
        <v>-100</v>
      </c>
      <c r="F234" s="14">
        <f t="shared" si="53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6"/>
        <v>#DIV/0!</v>
      </c>
      <c r="E235" s="32">
        <f t="shared" si="54"/>
        <v>-100</v>
      </c>
      <c r="F235" s="32">
        <f t="shared" si="53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">
      <c r="A223" s="39"/>
      <c r="B223" s="40" t="s">
        <v>13</v>
      </c>
      <c r="C223" s="41">
        <v>2157.0700000000002</v>
      </c>
      <c r="D223" s="41">
        <f>((C223/C222)-1)*100</f>
        <v>-0.46374912326034856</v>
      </c>
      <c r="E223" s="32">
        <f>((C223/C$211)-1)*100</f>
        <v>5.2383275601307622</v>
      </c>
      <c r="F223" s="32">
        <f t="shared" ref="F223:F235" si="48">((C223/C211)-1)*100</f>
        <v>5.2383275601307622</v>
      </c>
    </row>
    <row r="224" spans="1:6" ht="12.75" customHeight="1" x14ac:dyDescent="0.2">
      <c r="A224" s="53">
        <v>2025</v>
      </c>
      <c r="B224" s="54" t="s">
        <v>37</v>
      </c>
      <c r="C224" s="55">
        <v>2171.3200000000002</v>
      </c>
      <c r="D224" s="55">
        <f>((C224/C223)-1)*100</f>
        <v>0.66061833876507325</v>
      </c>
      <c r="E224" s="56">
        <f>((C224/C$223)-1)*100</f>
        <v>0.66061833876507325</v>
      </c>
      <c r="F224" s="56">
        <f>((C224/C212)-1)*100</f>
        <v>7.1653488900075946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9">((C225/C$223)-1)*100</f>
        <v>-100</v>
      </c>
      <c r="F225" s="14">
        <f t="shared" si="48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9"/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1" zoomScaleNormal="100" zoomScaleSheetLayoutView="55" workbookViewId="0">
      <selection activeCell="H224" sqref="H224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">
      <c r="A223" s="39"/>
      <c r="B223" s="40" t="s">
        <v>13</v>
      </c>
      <c r="C223" s="41">
        <v>2591.92</v>
      </c>
      <c r="D223" s="41">
        <f>((C223/C222)-1)*100</f>
        <v>7.2972127735959624E-2</v>
      </c>
      <c r="E223" s="32">
        <f>((C223/C$211)-1)*100</f>
        <v>5.3060959160125432</v>
      </c>
      <c r="F223" s="32">
        <f t="shared" ref="F223:F235" si="46">((C223/C211)-1)*100</f>
        <v>5.3060959160125432</v>
      </c>
    </row>
    <row r="224" spans="1:6" ht="12.75" customHeight="1" x14ac:dyDescent="0.2">
      <c r="A224" s="15">
        <v>2025</v>
      </c>
      <c r="B224" s="16" t="s">
        <v>37</v>
      </c>
      <c r="C224" s="17">
        <v>2595.2800000000002</v>
      </c>
      <c r="D224" s="17">
        <f>((C224/C223)-1)*100</f>
        <v>0.1296336306676249</v>
      </c>
      <c r="E224" s="18">
        <f>((C224/C$223)-1)*100</f>
        <v>0.1296336306676249</v>
      </c>
      <c r="F224" s="18">
        <f>((C224/C212)-1)*100</f>
        <v>5.3463063765186281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7">((C225/C$223)-1)*100</f>
        <v>-100</v>
      </c>
      <c r="F225" s="14">
        <f t="shared" si="46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7"/>
        <v>-100</v>
      </c>
      <c r="F226" s="14">
        <f t="shared" si="46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7"/>
        <v>-100</v>
      </c>
      <c r="F227" s="14">
        <f t="shared" si="4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8">((C228/C227)-1)*100</f>
        <v>#DIV/0!</v>
      </c>
      <c r="E228" s="14">
        <f t="shared" si="47"/>
        <v>-100</v>
      </c>
      <c r="F228" s="14">
        <f t="shared" si="4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9">((C229/C228)-1)*100</f>
        <v>#DIV/0!</v>
      </c>
      <c r="E229" s="14">
        <f t="shared" si="47"/>
        <v>-100</v>
      </c>
      <c r="F229" s="14">
        <f t="shared" si="4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9"/>
        <v>#DIV/0!</v>
      </c>
      <c r="E230" s="14">
        <f t="shared" si="47"/>
        <v>-100</v>
      </c>
      <c r="F230" s="14">
        <f t="shared" si="4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9"/>
        <v>#DIV/0!</v>
      </c>
      <c r="E231" s="14">
        <f t="shared" si="47"/>
        <v>-100</v>
      </c>
      <c r="F231" s="14">
        <f t="shared" si="4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9"/>
        <v>#DIV/0!</v>
      </c>
      <c r="E232" s="14">
        <f t="shared" si="47"/>
        <v>-100</v>
      </c>
      <c r="F232" s="14">
        <f t="shared" si="4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9"/>
        <v>#DIV/0!</v>
      </c>
      <c r="E233" s="14">
        <f t="shared" si="47"/>
        <v>-100</v>
      </c>
      <c r="F233" s="14">
        <f t="shared" si="4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9"/>
        <v>#DIV/0!</v>
      </c>
      <c r="E234" s="14">
        <f t="shared" si="47"/>
        <v>-100</v>
      </c>
      <c r="F234" s="14">
        <f t="shared" si="4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9"/>
        <v>#DIV/0!</v>
      </c>
      <c r="E235" s="32">
        <f t="shared" si="47"/>
        <v>-100</v>
      </c>
      <c r="F235" s="32">
        <f t="shared" si="46"/>
        <v>-100</v>
      </c>
    </row>
    <row r="236" spans="1:6" x14ac:dyDescent="0.2">
      <c r="A236" s="20" t="s">
        <v>58</v>
      </c>
      <c r="B236" s="21"/>
      <c r="C236" s="22"/>
      <c r="D236" s="22"/>
      <c r="E236" s="22"/>
      <c r="F236" s="22"/>
    </row>
    <row r="237" spans="1:6" x14ac:dyDescent="0.2">
      <c r="A237" s="23" t="s">
        <v>56</v>
      </c>
      <c r="B237" s="24"/>
      <c r="C237" s="19"/>
      <c r="D237" s="19"/>
      <c r="E237" s="19"/>
      <c r="F237" s="19"/>
    </row>
    <row r="238" spans="1:6" x14ac:dyDescent="0.2">
      <c r="A238" s="30" t="s">
        <v>42</v>
      </c>
    </row>
    <row r="239" spans="1:6" x14ac:dyDescent="0.2">
      <c r="A239" s="30" t="s">
        <v>43</v>
      </c>
    </row>
    <row r="240" spans="1:6" x14ac:dyDescent="0.2">
      <c r="A240" s="31" t="s">
        <v>39</v>
      </c>
    </row>
    <row r="241" spans="1:1" x14ac:dyDescent="0.2">
      <c r="A241" s="31" t="s">
        <v>40</v>
      </c>
    </row>
    <row r="242" spans="1:1" x14ac:dyDescent="0.2">
      <c r="A242" s="31" t="s">
        <v>41</v>
      </c>
    </row>
    <row r="243" spans="1:1" x14ac:dyDescent="0.2">
      <c r="A243" s="31" t="s">
        <v>38</v>
      </c>
    </row>
    <row r="244" spans="1:1" x14ac:dyDescent="0.2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">
      <c r="A223" s="39"/>
      <c r="B223" s="40" t="s">
        <v>13</v>
      </c>
      <c r="C223" s="41">
        <v>2489.4</v>
      </c>
      <c r="D223" s="41">
        <f>((C223/C222)-1)*100</f>
        <v>0.27067523804922278</v>
      </c>
      <c r="E223" s="32">
        <f>((C223/C$211)-1)*100</f>
        <v>5.2649383269412153</v>
      </c>
      <c r="F223" s="32">
        <f t="shared" ref="F223:F235" si="51">((C223/C211)-1)*100</f>
        <v>5.2649383269412153</v>
      </c>
    </row>
    <row r="224" spans="1:6" ht="12.75" customHeight="1" x14ac:dyDescent="0.2">
      <c r="A224" s="53">
        <v>2025</v>
      </c>
      <c r="B224" s="54" t="s">
        <v>37</v>
      </c>
      <c r="C224" s="55">
        <v>2489.71</v>
      </c>
      <c r="D224" s="55">
        <f>((C224/C223)-1)*100</f>
        <v>1.245279987145409E-2</v>
      </c>
      <c r="E224" s="56">
        <f>((C224/C$223)-1)*100</f>
        <v>1.245279987145409E-2</v>
      </c>
      <c r="F224" s="56">
        <f>((C224/C212)-1)*100</f>
        <v>4.9691169340388308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52">((C225/C$223)-1)*100</f>
        <v>-100</v>
      </c>
      <c r="F225" s="14">
        <f t="shared" si="51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52"/>
        <v>-100</v>
      </c>
      <c r="F226" s="14">
        <f t="shared" si="51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2"/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7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">
      <c r="A223" s="39"/>
      <c r="B223" s="40" t="s">
        <v>13</v>
      </c>
      <c r="C223" s="41">
        <v>1629.48</v>
      </c>
      <c r="D223" s="41">
        <f>((C223/C222)-1)*100</f>
        <v>0.24608115756576954</v>
      </c>
      <c r="E223" s="32">
        <f>((C223/C$211)-1)*100</f>
        <v>3.4045550598732266</v>
      </c>
      <c r="F223" s="32">
        <f t="shared" ref="F223:F235" si="44">((C223/C211)-1)*100</f>
        <v>3.4045550598732266</v>
      </c>
    </row>
    <row r="224" spans="1:6" ht="12.75" customHeight="1" x14ac:dyDescent="0.2">
      <c r="A224" s="53">
        <v>2025</v>
      </c>
      <c r="B224" s="54" t="s">
        <v>37</v>
      </c>
      <c r="C224" s="55">
        <v>1630.74</v>
      </c>
      <c r="D224" s="55">
        <f>((C224/C223)-1)*100</f>
        <v>7.7325281684959002E-2</v>
      </c>
      <c r="E224" s="56">
        <f>((C224/C$223)-1)*100</f>
        <v>7.7325281684959002E-2</v>
      </c>
      <c r="F224" s="56">
        <f>((C224/C212)-1)*100</f>
        <v>3.7320221109746976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5">((C225/C$223)-1)*100</f>
        <v>-100</v>
      </c>
      <c r="F225" s="14">
        <f t="shared" si="44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5"/>
        <v>-100</v>
      </c>
      <c r="F226" s="14">
        <f t="shared" si="44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5"/>
        <v>-100</v>
      </c>
      <c r="F227" s="14">
        <f t="shared" si="44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6">((C228/C227)-1)*100</f>
        <v>#DIV/0!</v>
      </c>
      <c r="E228" s="14">
        <f t="shared" si="45"/>
        <v>-100</v>
      </c>
      <c r="F228" s="14">
        <f t="shared" si="44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7">((C229/C228)-1)*100</f>
        <v>#DIV/0!</v>
      </c>
      <c r="E229" s="14">
        <f t="shared" si="45"/>
        <v>-100</v>
      </c>
      <c r="F229" s="14">
        <f t="shared" si="44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7"/>
        <v>#DIV/0!</v>
      </c>
      <c r="E230" s="14">
        <f t="shared" si="45"/>
        <v>-100</v>
      </c>
      <c r="F230" s="14">
        <f t="shared" si="44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7"/>
        <v>#DIV/0!</v>
      </c>
      <c r="E231" s="14">
        <f t="shared" si="45"/>
        <v>-100</v>
      </c>
      <c r="F231" s="14">
        <f t="shared" si="44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7"/>
        <v>#DIV/0!</v>
      </c>
      <c r="E232" s="14">
        <f t="shared" si="45"/>
        <v>-100</v>
      </c>
      <c r="F232" s="14">
        <f t="shared" si="44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7"/>
        <v>#DIV/0!</v>
      </c>
      <c r="E233" s="14">
        <f t="shared" si="45"/>
        <v>-100</v>
      </c>
      <c r="F233" s="14">
        <f t="shared" si="44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7"/>
        <v>#DIV/0!</v>
      </c>
      <c r="E234" s="14">
        <f t="shared" si="45"/>
        <v>-100</v>
      </c>
      <c r="F234" s="14">
        <f t="shared" si="44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7"/>
        <v>#DIV/0!</v>
      </c>
      <c r="E235" s="32">
        <f t="shared" si="45"/>
        <v>-100</v>
      </c>
      <c r="F235" s="32">
        <f t="shared" si="44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">
      <c r="A223" s="39"/>
      <c r="B223" s="40" t="s">
        <v>13</v>
      </c>
      <c r="C223" s="41">
        <v>1686.74</v>
      </c>
      <c r="D223" s="41">
        <f>((C223/C222)-1)*100</f>
        <v>7.7077688380944309E-3</v>
      </c>
      <c r="E223" s="32">
        <f>((C223/C$211)-1)*100</f>
        <v>3.8255806080303323</v>
      </c>
      <c r="F223" s="32">
        <f t="shared" ref="F223:F235" si="45">((C223/C211)-1)*100</f>
        <v>3.8255806080303323</v>
      </c>
    </row>
    <row r="224" spans="1:6" ht="12.75" customHeight="1" x14ac:dyDescent="0.2">
      <c r="A224" s="53">
        <v>2025</v>
      </c>
      <c r="B224" s="54" t="s">
        <v>37</v>
      </c>
      <c r="C224" s="55">
        <v>1691.34</v>
      </c>
      <c r="D224" s="55">
        <f>((C224/C223)-1)*100</f>
        <v>0.27271541553528511</v>
      </c>
      <c r="E224" s="56">
        <f>((C224/C$223)-1)*100</f>
        <v>0.27271541553528511</v>
      </c>
      <c r="F224" s="56">
        <f>((C224/C212)-1)*100</f>
        <v>3.7848385552814667</v>
      </c>
    </row>
    <row r="225" spans="1:6" ht="12.75" hidden="1" customHeight="1" x14ac:dyDescent="0.2">
      <c r="A225" s="11"/>
      <c r="B225" s="12" t="s">
        <v>3</v>
      </c>
      <c r="C225" s="13"/>
      <c r="D225" s="13">
        <f>((C225/C224)-1)*100</f>
        <v>-100</v>
      </c>
      <c r="E225" s="14">
        <f t="shared" ref="E224:E235" si="46">((C225/C$223)-1)*100</f>
        <v>-100</v>
      </c>
      <c r="F225" s="14">
        <f t="shared" si="45"/>
        <v>-100</v>
      </c>
    </row>
    <row r="226" spans="1:6" ht="12.75" hidden="1" customHeight="1" x14ac:dyDescent="0.2">
      <c r="A226" s="11"/>
      <c r="B226" s="12" t="s">
        <v>4</v>
      </c>
      <c r="C226" s="13"/>
      <c r="D226" s="13" t="e">
        <f>((C226/C225)-1)*100</f>
        <v>#DIV/0!</v>
      </c>
      <c r="E226" s="14">
        <f t="shared" si="46"/>
        <v>-100</v>
      </c>
      <c r="F226" s="14">
        <f t="shared" si="45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6"/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2025-03-14T16:55:13Z</dcterms:modified>
</cp:coreProperties>
</file>