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C9184BDD-994A-43BF-86CC-E6F3E35B3964}" xr6:coauthVersionLast="47" xr6:coauthVersionMax="47" xr10:uidLastSave="{00000000-0000-0000-0000-000000000000}"/>
  <bookViews>
    <workbookView xWindow="-120" yWindow="-120" windowWidth="20730" windowHeight="11160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AL!$A$1:$F$224</definedName>
    <definedName name="_xlnm.Print_Area" localSheetId="1">AM!$A$1:$F$224</definedName>
    <definedName name="_xlnm.Print_Area" localSheetId="2">BA!$A$1:$F$175</definedName>
    <definedName name="_xlnm.Print_Area" localSheetId="3">CE!$A$1:$G$225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MG!$A$1:$F$224</definedName>
    <definedName name="_xlnm.Print_Area" localSheetId="10">MS!$A$1:$F$224</definedName>
    <definedName name="_xlnm.Print_Area" localSheetId="11">MT!$A$1:$F$224</definedName>
    <definedName name="_xlnm.Print_Area" localSheetId="12">PA!$A$1:$F$224</definedName>
    <definedName name="_xlnm.Print_Area" localSheetId="7">PB!$A$1:$F$175</definedName>
    <definedName name="_xlnm.Print_Area" localSheetId="13">PE!$A$1:$F$224</definedName>
    <definedName name="_xlnm.Print_Area" localSheetId="14">PR!$A$1:$F$224</definedName>
    <definedName name="_xlnm.Print_Area" localSheetId="15">RJ!$A$1:$F$227</definedName>
    <definedName name="_xlnm.Print_Area" localSheetId="16">RO!$A$1:$F$227</definedName>
    <definedName name="_xlnm.Print_Area" localSheetId="17">RS!$A$1:$F$227</definedName>
    <definedName name="_xlnm.Print_Area" localSheetId="20">SC!$A$1:$F$227</definedName>
    <definedName name="_xlnm.Print_Area" localSheetId="18">SE!$A$1:$F$227</definedName>
    <definedName name="_xlnm.Print_Area" localSheetId="19">SP!$A$1:$F$227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39" l="1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<sst xmlns="http://schemas.openxmlformats.org/spreadsheetml/2006/main" count="5854" uniqueCount="65">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</sst>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7" zoomScaleNormal="100" zoomScaleSheetLayoutView="55" workbookViewId="0">
      <selection activeCell="C230" sqref="C230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3" si="43">((C207/C206)-1)*100</f>
        <v>2.5482843433732638</v>
      </c>
      <c r="E207" s="12">
        <f t="shared" si="42"/>
        <v>5.4319588768516613</v>
      </c>
      <c r="F207" s="12">
        <f t="shared" ref="F207:F223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:E223" si="48">((C222/C$211)-1)*100</f>
        <v>4.9739854318418431</v>
      </c>
      <c r="F222" s="12">
        <f t="shared" si="44"/>
        <v>4.9739854318418431</v>
      </c>
    </row>
    <row r="223" spans="1:6" x14ac:dyDescent="0.2">
      <c r="A223" s="47"/>
      <c r="B223" s="51" t="s">
        <v>13</v>
      </c>
      <c r="C223" s="52">
        <v>807.04</v>
      </c>
      <c r="D223" s="52">
        <f>((C223/C222)-1)*100</f>
        <v>0</v>
      </c>
      <c r="E223" s="37">
        <f>((C223/C$211)-1)*100</f>
        <v>4.9739854318418431</v>
      </c>
      <c r="F223" s="37">
        <f>((C223/C211)-1)*100</f>
        <v>4.9739854318418431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zoomScaleSheetLayoutView="55" workbookViewId="0">
      <selection activeCell="G223" sqref="G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3" si="40">((C207/C206)-1)*100</f>
        <v>0</v>
      </c>
      <c r="E207" s="12">
        <f t="shared" si="39"/>
        <v>3.6552843314154648</v>
      </c>
      <c r="F207" s="12">
        <f t="shared" ref="F207:F223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:E223" si="45">((C222/C$211)-1)*100</f>
        <v>11.476432134870107</v>
      </c>
      <c r="F222" s="12">
        <f t="shared" si="41"/>
        <v>11.476432134870107</v>
      </c>
    </row>
    <row r="223" spans="1:6" x14ac:dyDescent="0.2">
      <c r="A223" s="47"/>
      <c r="B223" s="51" t="s">
        <v>13</v>
      </c>
      <c r="C223" s="52">
        <v>1007.65</v>
      </c>
      <c r="D223" s="52">
        <f>((C223/C222)-1)*100</f>
        <v>-2.8134102351420665</v>
      </c>
      <c r="E223" s="37">
        <f>((C223/C$211)-1)*100</f>
        <v>8.3401427834164821</v>
      </c>
      <c r="F223" s="37">
        <f>((C223/C211)-1)*100</f>
        <v>8.3401427834164821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2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3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">
      <c r="A222" s="9"/>
      <c r="B222" s="10" t="s">
        <v>12</v>
      </c>
      <c r="C222" s="11">
        <v>1039.3399999999999</v>
      </c>
      <c r="D222" s="11">
        <f t="shared" ref="D222:D223" si="44">((C222/C221)-1)*100</f>
        <v>-1.827749078910923E-2</v>
      </c>
      <c r="E222" s="12">
        <f t="shared" ref="E222:E223" si="45">((C222/C$211)-1)*100</f>
        <v>3.1531307998451608</v>
      </c>
      <c r="F222" s="12">
        <f t="shared" si="40"/>
        <v>3.1500595474394544</v>
      </c>
    </row>
    <row r="223" spans="1:6" x14ac:dyDescent="0.2">
      <c r="A223" s="47"/>
      <c r="B223" s="51" t="s">
        <v>13</v>
      </c>
      <c r="C223" s="52">
        <v>1050.0899999999999</v>
      </c>
      <c r="D223" s="52">
        <f>((C223/C222)-1)*100</f>
        <v>1.0343102353416622</v>
      </c>
      <c r="E223" s="37">
        <f>((C223/C$211)-1)*100</f>
        <v>4.2200541897833288</v>
      </c>
      <c r="F223" s="37">
        <f>((C223/C211)-1)*100</f>
        <v>4.2200541897833288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30"/>
  <sheetViews>
    <sheetView showGridLines="0" topLeftCell="A206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3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">
      <c r="A222" s="9"/>
      <c r="B222" s="10" t="s">
        <v>12</v>
      </c>
      <c r="C222" s="11">
        <v>1021.28</v>
      </c>
      <c r="D222" s="11">
        <f t="shared" ref="D222:D223" si="48">((C222/C221)-1)*100</f>
        <v>0.53749680061427885</v>
      </c>
      <c r="E222" s="12">
        <f t="shared" ref="E222:E223" si="49">((C222/C$211)-1)*100</f>
        <v>9.5523636870729298</v>
      </c>
      <c r="F222" s="12">
        <f t="shared" si="43"/>
        <v>9.5523636870729298</v>
      </c>
    </row>
    <row r="223" spans="1:6" x14ac:dyDescent="0.2">
      <c r="A223" s="47"/>
      <c r="B223" s="51" t="s">
        <v>13</v>
      </c>
      <c r="C223" s="52">
        <v>1029.8699999999999</v>
      </c>
      <c r="D223" s="52">
        <f>((C223/C222)-1)*100</f>
        <v>0.84110136299544447</v>
      </c>
      <c r="E223" s="37">
        <f>((C223/C$211)-1)*100</f>
        <v>10.473810111238624</v>
      </c>
      <c r="F223" s="12">
        <f>((C223/C211)-1)*100</f>
        <v>10.473810111238624</v>
      </c>
    </row>
    <row r="224" spans="1:6" x14ac:dyDescent="0.2">
      <c r="A224" s="32" t="s">
        <v>42</v>
      </c>
      <c r="B224" s="17"/>
      <c r="C224" s="17"/>
      <c r="D224" s="17"/>
      <c r="E224" s="17"/>
      <c r="F224" s="1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6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3" si="40">((C207/C206)-1)*100</f>
        <v>7.0324694259094045E-2</v>
      </c>
      <c r="E207" s="12">
        <f t="shared" si="39"/>
        <v>15.059361811225491</v>
      </c>
      <c r="F207" s="12">
        <f t="shared" ref="F207:F223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:E223" si="45">((C222/C$211)-1)*100</f>
        <v>4.2533680710294508</v>
      </c>
      <c r="F222" s="12">
        <f t="shared" si="41"/>
        <v>4.2533680710294508</v>
      </c>
    </row>
    <row r="223" spans="1:6" x14ac:dyDescent="0.2">
      <c r="A223" s="47"/>
      <c r="B223" s="51" t="s">
        <v>13</v>
      </c>
      <c r="C223" s="52">
        <v>1216.47</v>
      </c>
      <c r="D223" s="52">
        <f>((C223/C222)-1)*100</f>
        <v>0</v>
      </c>
      <c r="E223" s="37">
        <f>((C223/C$211)-1)*100</f>
        <v>4.2533680710294508</v>
      </c>
      <c r="F223" s="37">
        <f>((C223/C211)-1)*100</f>
        <v>4.2533680710294508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8" zoomScaleNormal="100" zoomScaleSheetLayoutView="55" workbookViewId="0">
      <selection activeCell="G223" sqref="G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3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3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:E223" si="45">((C222/C$211)-1)*100</f>
        <v>9.4442727874641363</v>
      </c>
      <c r="F222" s="12">
        <f t="shared" si="40"/>
        <v>9.4442727874641363</v>
      </c>
    </row>
    <row r="223" spans="1:6" x14ac:dyDescent="0.2">
      <c r="A223" s="47"/>
      <c r="B223" s="51" t="s">
        <v>13</v>
      </c>
      <c r="C223" s="52">
        <v>1239.73</v>
      </c>
      <c r="D223" s="52">
        <f>((C223/C222)-1)*100</f>
        <v>0</v>
      </c>
      <c r="E223" s="37">
        <f>((C223/C$211)-1)*100</f>
        <v>9.4442727874641363</v>
      </c>
      <c r="F223" s="12">
        <f>((C223/C211)-1)*100</f>
        <v>9.4442727874641363</v>
      </c>
    </row>
    <row r="224" spans="1:6" x14ac:dyDescent="0.2">
      <c r="A224" s="22" t="s">
        <v>57</v>
      </c>
      <c r="B224" s="23"/>
      <c r="C224" s="24"/>
      <c r="D224" s="24"/>
      <c r="E224" s="24"/>
      <c r="F224" s="24"/>
    </row>
    <row r="225" spans="1:6" x14ac:dyDescent="0.2">
      <c r="A225" s="25" t="s">
        <v>56</v>
      </c>
      <c r="B225" s="26"/>
      <c r="C225" s="21"/>
      <c r="D225" s="21"/>
      <c r="E225" s="21"/>
      <c r="F225" s="21"/>
    </row>
    <row r="226" spans="1:6" x14ac:dyDescent="0.2">
      <c r="A226" s="32" t="s">
        <v>42</v>
      </c>
    </row>
    <row r="227" spans="1:6" x14ac:dyDescent="0.2">
      <c r="A227" s="32" t="s">
        <v>43</v>
      </c>
    </row>
    <row r="228" spans="1:6" x14ac:dyDescent="0.2">
      <c r="A228" s="33" t="s">
        <v>39</v>
      </c>
    </row>
    <row r="229" spans="1:6" x14ac:dyDescent="0.2">
      <c r="A229" s="33" t="s">
        <v>40</v>
      </c>
    </row>
    <row r="230" spans="1:6" x14ac:dyDescent="0.2">
      <c r="A230" s="33" t="s">
        <v>41</v>
      </c>
    </row>
    <row r="231" spans="1:6" x14ac:dyDescent="0.2">
      <c r="A231" s="33" t="s">
        <v>38</v>
      </c>
    </row>
    <row r="232" spans="1:6" x14ac:dyDescent="0.2">
      <c r="A23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zoomScaleSheetLayoutView="55" workbookViewId="0">
      <selection activeCell="G223" sqref="G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3" si="43">((C207/C206)-1)*100</f>
        <v>1.1495718710147651</v>
      </c>
      <c r="E207" s="12">
        <f t="shared" si="42"/>
        <v>6.220644926773744</v>
      </c>
      <c r="F207" s="12">
        <f t="shared" ref="F207:F223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:E223" si="48">((C222/C$211)-1)*100</f>
        <v>5.4546928189333599</v>
      </c>
      <c r="F222" s="12">
        <f t="shared" si="44"/>
        <v>5.4546928189333599</v>
      </c>
    </row>
    <row r="223" spans="1:6" x14ac:dyDescent="0.2">
      <c r="A223" s="47"/>
      <c r="B223" s="51" t="s">
        <v>13</v>
      </c>
      <c r="C223" s="52">
        <v>1170.99</v>
      </c>
      <c r="D223" s="52">
        <f>((C223/C222)-1)*100</f>
        <v>0</v>
      </c>
      <c r="E223" s="37">
        <f>((C223/C$211)-1)*100</f>
        <v>5.4546928189333599</v>
      </c>
      <c r="F223" s="37">
        <f>((C223/C211)-1)*100</f>
        <v>5.4546928189333599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8" zoomScaleNormal="100" zoomScaleSheetLayoutView="55" workbookViewId="0">
      <selection activeCell="H223" sqref="H223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3" si="42">((C207/C206)-1)*100</f>
        <v>0</v>
      </c>
      <c r="E207" s="12">
        <f t="shared" si="41"/>
        <v>2.1693073553686659</v>
      </c>
      <c r="F207" s="12">
        <f t="shared" ref="F207:F223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:E223" si="47">((C222/C$211)-1)*100</f>
        <v>0</v>
      </c>
      <c r="F222" s="12">
        <f t="shared" si="43"/>
        <v>0</v>
      </c>
    </row>
    <row r="223" spans="1:6" x14ac:dyDescent="0.2">
      <c r="A223" s="47"/>
      <c r="B223" s="51" t="s">
        <v>13</v>
      </c>
      <c r="C223" s="52">
        <v>786.06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5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3" si="40">((C207/C206)-1)*100</f>
        <v>0</v>
      </c>
      <c r="E207" s="12">
        <f t="shared" si="39"/>
        <v>7.2027186591020254</v>
      </c>
      <c r="F207" s="12">
        <f t="shared" ref="F207:F223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:E223" si="45">((C222/C$211)-1)*100</f>
        <v>5.4360090264345517</v>
      </c>
      <c r="F222" s="12">
        <f t="shared" si="41"/>
        <v>5.4360090264345517</v>
      </c>
    </row>
    <row r="223" spans="1:6" x14ac:dyDescent="0.2">
      <c r="A223" s="47"/>
      <c r="B223" s="51" t="s">
        <v>13</v>
      </c>
      <c r="C223" s="52">
        <v>784.95</v>
      </c>
      <c r="D223" s="52">
        <f>((C223/C222)-1)*100</f>
        <v>0</v>
      </c>
      <c r="E223" s="37">
        <f>((C223/C$211)-1)*100</f>
        <v>5.4360090264345517</v>
      </c>
      <c r="F223" s="37">
        <f>((C223/C211)-1)*100</f>
        <v>5.4360090264345517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3" si="43">((C207/C206)-1)*100</f>
        <v>0.33324212336800496</v>
      </c>
      <c r="E207" s="12">
        <f t="shared" si="42"/>
        <v>7.2283494172202145</v>
      </c>
      <c r="F207" s="12">
        <f t="shared" ref="F207:F223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:E223" si="48">((C222/C$211)-1)*100</f>
        <v>8.2157223699461213</v>
      </c>
      <c r="F222" s="12">
        <f t="shared" si="44"/>
        <v>8.2157223699461213</v>
      </c>
    </row>
    <row r="223" spans="1:6" x14ac:dyDescent="0.2">
      <c r="A223" s="47"/>
      <c r="B223" s="51" t="s">
        <v>13</v>
      </c>
      <c r="C223" s="52">
        <v>1111.04</v>
      </c>
      <c r="D223" s="52">
        <f>((C223/C222)-1)*100</f>
        <v>0</v>
      </c>
      <c r="E223" s="37">
        <f>((C223/C$211)-1)*100</f>
        <v>8.2157223699461213</v>
      </c>
      <c r="F223" s="37">
        <f>((C223/C211)-1)*100</f>
        <v>8.2157223699461213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3" zoomScaleNormal="100" zoomScaleSheetLayoutView="55" workbookViewId="0">
      <selection activeCell="G223" sqref="G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3" si="41">((C207/C206)-1)*100</f>
        <v>0</v>
      </c>
      <c r="E207" s="12">
        <f t="shared" si="40"/>
        <v>8.0856521496674993E-2</v>
      </c>
      <c r="F207" s="12">
        <f t="shared" ref="F207:F223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:E223" si="46">((C222/C$211)-1)*100</f>
        <v>0</v>
      </c>
      <c r="F222" s="12">
        <f t="shared" si="42"/>
        <v>0</v>
      </c>
    </row>
    <row r="223" spans="1:6" x14ac:dyDescent="0.2">
      <c r="A223" s="47"/>
      <c r="B223" s="51" t="s">
        <v>13</v>
      </c>
      <c r="C223" s="52">
        <v>760.35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4" zoomScaleNormal="100" zoomScaleSheetLayoutView="55" workbookViewId="0">
      <selection activeCell="I225" sqref="I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3" si="41">((C207/C206)-1)*100</f>
        <v>-7.7618007377711074E-2</v>
      </c>
      <c r="E207" s="12">
        <f t="shared" si="40"/>
        <v>10.055083065262416</v>
      </c>
      <c r="F207" s="12">
        <f t="shared" ref="F207:F223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:E223" si="46">((C222/C$211)-1)*100</f>
        <v>12.902593042467947</v>
      </c>
      <c r="F222" s="12">
        <f t="shared" si="42"/>
        <v>12.902593042467947</v>
      </c>
    </row>
    <row r="223" spans="1:6" x14ac:dyDescent="0.2">
      <c r="A223" s="47"/>
      <c r="B223" s="51" t="s">
        <v>13</v>
      </c>
      <c r="C223" s="52">
        <v>1503.57</v>
      </c>
      <c r="D223" s="52">
        <f>((C223/C222)-1)*100</f>
        <v>0.47310707054506462</v>
      </c>
      <c r="E223" s="37">
        <f>((C223/C$211)-1)*100</f>
        <v>13.436743192980604</v>
      </c>
      <c r="F223" s="37">
        <f>((C223/C211)-1)*100</f>
        <v>13.436743192980604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4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3" si="43">((C207/C206)-1)*100</f>
        <v>0</v>
      </c>
      <c r="E207" s="12">
        <f t="shared" si="42"/>
        <v>0</v>
      </c>
      <c r="F207" s="12">
        <f t="shared" ref="F207:F223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:E223" si="48">((C222/C$211)-1)*100</f>
        <v>5.0611790878754226</v>
      </c>
      <c r="F222" s="12">
        <f t="shared" si="44"/>
        <v>5.0611790878754226</v>
      </c>
    </row>
    <row r="223" spans="1:6" x14ac:dyDescent="0.2">
      <c r="A223" s="47"/>
      <c r="B223" s="51" t="s">
        <v>13</v>
      </c>
      <c r="C223" s="52">
        <v>944.5</v>
      </c>
      <c r="D223" s="52">
        <f>((C223/C222)-1)*100</f>
        <v>0</v>
      </c>
      <c r="E223" s="37">
        <f>((C223/C$211)-1)*100</f>
        <v>5.0611790878754226</v>
      </c>
      <c r="F223" s="37">
        <f>((C223/C211)-1)*100</f>
        <v>5.0611790878754226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3" si="40">((C207/C206)-1)*100</f>
        <v>0</v>
      </c>
      <c r="E207" s="12">
        <f t="shared" si="39"/>
        <v>5.8883809830855727</v>
      </c>
      <c r="F207" s="12">
        <f t="shared" ref="F207:F223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:E223" si="45">((C222/C$211)-1)*100</f>
        <v>5.0128856170416292</v>
      </c>
      <c r="F222" s="12">
        <f t="shared" si="41"/>
        <v>5.0128856170416292</v>
      </c>
    </row>
    <row r="223" spans="1:6" x14ac:dyDescent="0.2">
      <c r="A223" s="47"/>
      <c r="B223" s="51" t="s">
        <v>13</v>
      </c>
      <c r="C223" s="52">
        <v>965.73</v>
      </c>
      <c r="D223" s="52">
        <f>((C223/C222)-1)*100</f>
        <v>0</v>
      </c>
      <c r="E223" s="37">
        <f>((C223/C$211)-1)*100</f>
        <v>5.0128856170416292</v>
      </c>
      <c r="F223" s="37">
        <f>((C223/C211)-1)*100</f>
        <v>5.0128856170416292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5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3" si="39">((C207/C206)-1)*100</f>
        <v>0</v>
      </c>
      <c r="E207" s="12">
        <f t="shared" si="38"/>
        <v>6.0605318175878775</v>
      </c>
      <c r="F207" s="12">
        <f t="shared" ref="F207:F223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:E223" si="44">((C222/C$211)-1)*100</f>
        <v>6.8219480758607842</v>
      </c>
      <c r="F222" s="12">
        <f t="shared" si="40"/>
        <v>6.8219480758607842</v>
      </c>
    </row>
    <row r="223" spans="1:6" x14ac:dyDescent="0.2">
      <c r="A223" s="47"/>
      <c r="B223" s="51" t="s">
        <v>13</v>
      </c>
      <c r="C223" s="52">
        <v>1392.36</v>
      </c>
      <c r="D223" s="52">
        <f>((C223/C222)-1)*100</f>
        <v>0</v>
      </c>
      <c r="E223" s="37">
        <f>((C223/C$211)-1)*100</f>
        <v>6.8219480758607842</v>
      </c>
      <c r="F223" s="37">
        <f>((C223/C211)-1)*100</f>
        <v>6.8219480758607842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7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3" si="43">((C207/C206)-1)*100</f>
        <v>0</v>
      </c>
      <c r="E207" s="12">
        <f t="shared" si="42"/>
        <v>5.5670176754820666</v>
      </c>
      <c r="F207" s="12">
        <f t="shared" ref="F207:F223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:E223" si="48">((C222/C$211)-1)*100</f>
        <v>5.1837625638769591</v>
      </c>
      <c r="F222" s="12">
        <f t="shared" si="44"/>
        <v>5.1837625638769591</v>
      </c>
    </row>
    <row r="223" spans="1:6" x14ac:dyDescent="0.2">
      <c r="A223" s="47"/>
      <c r="B223" s="51" t="s">
        <v>13</v>
      </c>
      <c r="C223" s="52">
        <v>1243.23</v>
      </c>
      <c r="D223" s="52">
        <f>((C223/C222)-1)*100</f>
        <v>0</v>
      </c>
      <c r="E223" s="37">
        <f>((C223/C$211)-1)*100</f>
        <v>5.1837625638769591</v>
      </c>
      <c r="F223" s="37">
        <f>((C223/C211)-1)*100</f>
        <v>5.1837625638769591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  <row r="231" spans="1:1" x14ac:dyDescent="0.2">
      <c r="A231" s="33"/>
    </row>
    <row r="232" spans="1:1" x14ac:dyDescent="0.2">
      <c r="A232" s="33"/>
    </row>
    <row r="233" spans="1:1" x14ac:dyDescent="0.2">
      <c r="A233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3" si="41">((C207/C206)-1)*100</f>
        <v>0</v>
      </c>
      <c r="E207" s="12">
        <f t="shared" si="40"/>
        <v>4.3396404028993585</v>
      </c>
      <c r="F207" s="12">
        <f t="shared" ref="F207:F223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:E223" si="46">((C222/C$211)-1)*100</f>
        <v>3.9369812342114674</v>
      </c>
      <c r="F222" s="12">
        <f t="shared" si="42"/>
        <v>3.9369812342114674</v>
      </c>
    </row>
    <row r="223" spans="1:6" x14ac:dyDescent="0.2">
      <c r="A223" s="47"/>
      <c r="B223" s="51" t="s">
        <v>13</v>
      </c>
      <c r="C223" s="52">
        <v>921.63</v>
      </c>
      <c r="D223" s="52">
        <f>((C223/C222)-1)*100</f>
        <v>0</v>
      </c>
      <c r="E223" s="37">
        <f>((C223/C$211)-1)*100</f>
        <v>3.9369812342114674</v>
      </c>
      <c r="F223" s="12">
        <f>((C223/C211)-1)*100</f>
        <v>3.9369812342114674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34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3" zoomScaleNormal="100" zoomScaleSheetLayoutView="55" workbookViewId="0">
      <selection activeCell="H223" sqref="H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3" si="44">((C207/C206)-1)*100</f>
        <v>0.60142995987260139</v>
      </c>
      <c r="E207" s="12">
        <f t="shared" si="43"/>
        <v>5.3223320337292712</v>
      </c>
      <c r="F207" s="12">
        <f t="shared" ref="F207:F223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:E223" si="49">((C222/C$211)-1)*100</f>
        <v>3.756941558686866</v>
      </c>
      <c r="F222" s="12">
        <f t="shared" si="45"/>
        <v>4.3294113178161897</v>
      </c>
    </row>
    <row r="223" spans="1:6" x14ac:dyDescent="0.2">
      <c r="A223" s="47"/>
      <c r="B223" s="51" t="s">
        <v>13</v>
      </c>
      <c r="C223" s="52">
        <v>1116.3</v>
      </c>
      <c r="D223" s="52">
        <f>((C223/C222)-1)*100</f>
        <v>1.6092916568058113</v>
      </c>
      <c r="E223" s="37">
        <f>((C223/C$211)-1)*100</f>
        <v>5.4266933625477076</v>
      </c>
      <c r="F223" s="12">
        <f>((C223/C211)-1)*100</f>
        <v>5.4266933625477076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6" x14ac:dyDescent="0.2">
      <c r="A225" s="31" t="s">
        <v>36</v>
      </c>
    </row>
    <row r="226" spans="1:6" x14ac:dyDescent="0.2">
      <c r="A226" s="31" t="s">
        <v>33</v>
      </c>
    </row>
    <row r="227" spans="1:6" x14ac:dyDescent="0.2">
      <c r="A227" s="32" t="s">
        <v>42</v>
      </c>
      <c r="B227" s="26"/>
      <c r="C227" s="21"/>
      <c r="D227" s="21"/>
      <c r="E227" s="21"/>
      <c r="F227" s="21"/>
    </row>
    <row r="228" spans="1:6" x14ac:dyDescent="0.2">
      <c r="A228" s="32" t="s">
        <v>43</v>
      </c>
    </row>
    <row r="229" spans="1:6" x14ac:dyDescent="0.2">
      <c r="A229" s="33" t="s">
        <v>39</v>
      </c>
    </row>
    <row r="230" spans="1:6" x14ac:dyDescent="0.2">
      <c r="A230" s="33" t="s">
        <v>40</v>
      </c>
    </row>
    <row r="231" spans="1:6" x14ac:dyDescent="0.2">
      <c r="A231" s="33" t="s">
        <v>41</v>
      </c>
    </row>
    <row r="232" spans="1:6" x14ac:dyDescent="0.2">
      <c r="A232" s="33" t="s">
        <v>38</v>
      </c>
    </row>
    <row r="233" spans="1:6" x14ac:dyDescent="0.2">
      <c r="A233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3" zoomScaleNormal="100" zoomScaleSheetLayoutView="55" workbookViewId="0">
      <selection activeCell="G223" sqref="G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3" si="44">((C207/C206)-1)*100</f>
        <v>0</v>
      </c>
      <c r="E207" s="12">
        <f t="shared" si="43"/>
        <v>22.51347340467078</v>
      </c>
      <c r="F207" s="12">
        <f t="shared" ref="F207:F223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:E223" si="49">((C222/C$211)-1)*100</f>
        <v>5.1257857625562675</v>
      </c>
      <c r="F222" s="12">
        <f t="shared" si="45"/>
        <v>5.1257857625562675</v>
      </c>
    </row>
    <row r="223" spans="1:6" x14ac:dyDescent="0.2">
      <c r="A223" s="47"/>
      <c r="B223" s="51" t="s">
        <v>13</v>
      </c>
      <c r="C223" s="52">
        <v>824.47</v>
      </c>
      <c r="D223" s="52">
        <f>((C223/C222)-1)*100</f>
        <v>0</v>
      </c>
      <c r="E223" s="37">
        <f>((C223/C$211)-1)*100</f>
        <v>5.1257857625562675</v>
      </c>
      <c r="F223" s="12">
        <f>((C223/C211)-1)*100</f>
        <v>5.1257857625562675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32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6" zoomScaleNormal="100" zoomScaleSheetLayoutView="55" workbookViewId="0">
      <selection activeCell="G223" sqref="G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3" si="43">((C207/C206)-1)*100</f>
        <v>0</v>
      </c>
      <c r="E207" s="12">
        <f t="shared" si="42"/>
        <v>4.5896696878910959</v>
      </c>
      <c r="F207" s="12">
        <f t="shared" ref="F207:F223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:E223" si="48">((C222/C$211)-1)*100</f>
        <v>3.9044098996267707</v>
      </c>
      <c r="F222" s="12">
        <f t="shared" si="44"/>
        <v>3.9044098996267707</v>
      </c>
    </row>
    <row r="223" spans="1:6" x14ac:dyDescent="0.2">
      <c r="A223" s="47"/>
      <c r="B223" s="51" t="s">
        <v>13</v>
      </c>
      <c r="C223" s="52">
        <v>1148.5899999999999</v>
      </c>
      <c r="D223" s="52">
        <f>((C223/C222)-1)*100</f>
        <v>0.14036862020261331</v>
      </c>
      <c r="E223" s="37">
        <f>((C223/C$211)-1)*100</f>
        <v>4.0502590861325238</v>
      </c>
      <c r="F223" s="12">
        <f>((C223/C211)-1)*100</f>
        <v>4.0502590861325238</v>
      </c>
    </row>
    <row r="224" spans="1:6" x14ac:dyDescent="0.2">
      <c r="A224" s="32" t="s">
        <v>42</v>
      </c>
      <c r="B224" s="26"/>
      <c r="C224" s="21"/>
      <c r="D224" s="21"/>
      <c r="E224" s="21"/>
      <c r="F224" s="2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8" zoomScaleNormal="100" zoomScaleSheetLayoutView="55" workbookViewId="0">
      <selection activeCell="F229" sqref="F229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3" si="31">((C207/C206)-1)*100</f>
        <v>7.1116656269509804E-2</v>
      </c>
      <c r="E207" s="12">
        <f t="shared" si="30"/>
        <v>5.7679374414832507</v>
      </c>
      <c r="F207" s="12">
        <f t="shared" ref="F207:F223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:E223" si="36">((C222/C$211)-1)*100</f>
        <v>4.6928146920671265</v>
      </c>
      <c r="F222" s="12">
        <f t="shared" si="32"/>
        <v>4.7039033051929913</v>
      </c>
    </row>
    <row r="223" spans="1:6" x14ac:dyDescent="0.2">
      <c r="A223" s="47"/>
      <c r="B223" s="51" t="s">
        <v>13</v>
      </c>
      <c r="C223" s="52">
        <v>1686.05</v>
      </c>
      <c r="D223" s="52">
        <f>((C223/C222)-1)*100</f>
        <v>0.32727380916961479</v>
      </c>
      <c r="E223" s="37">
        <f>((C223/C$211)-1)*100</f>
        <v>5.0354468546367492</v>
      </c>
      <c r="F223" s="12">
        <f>((C223/C211)-1)*100</f>
        <v>5.0354468546367492</v>
      </c>
    </row>
    <row r="224" spans="1:6" ht="9.75" customHeight="1" x14ac:dyDescent="0.2">
      <c r="A224" s="46" t="s">
        <v>61</v>
      </c>
      <c r="B224" s="23"/>
      <c r="C224" s="24"/>
      <c r="D224" s="24"/>
      <c r="E224" s="24"/>
      <c r="F224" s="24"/>
    </row>
    <row r="225" spans="1:6" x14ac:dyDescent="0.2">
      <c r="A225" s="46" t="s">
        <v>62</v>
      </c>
      <c r="B225" s="26"/>
      <c r="C225" s="21"/>
      <c r="D225" s="21"/>
      <c r="E225" s="21"/>
      <c r="F225" s="21"/>
    </row>
    <row r="226" spans="1:6" x14ac:dyDescent="0.2">
      <c r="A226" s="25" t="s">
        <v>63</v>
      </c>
      <c r="B226" s="26"/>
      <c r="C226" s="21"/>
      <c r="D226" s="21"/>
      <c r="E226" s="21"/>
      <c r="F226" s="21"/>
    </row>
    <row r="227" spans="1:6" x14ac:dyDescent="0.2">
      <c r="A227" s="25" t="s">
        <v>64</v>
      </c>
      <c r="B227" s="26"/>
      <c r="C227" s="21"/>
      <c r="D227" s="21"/>
      <c r="E227" s="21"/>
      <c r="F227" s="21"/>
    </row>
    <row r="228" spans="1:6" x14ac:dyDescent="0.2">
      <c r="A228" s="32" t="s">
        <v>42</v>
      </c>
    </row>
    <row r="229" spans="1:6" x14ac:dyDescent="0.2">
      <c r="A229" s="32" t="s">
        <v>43</v>
      </c>
    </row>
    <row r="230" spans="1:6" x14ac:dyDescent="0.2">
      <c r="A230" s="33" t="s">
        <v>39</v>
      </c>
    </row>
    <row r="231" spans="1:6" x14ac:dyDescent="0.2">
      <c r="A231" s="33" t="s">
        <v>40</v>
      </c>
    </row>
    <row r="232" spans="1:6" x14ac:dyDescent="0.2">
      <c r="A232" s="33" t="s">
        <v>41</v>
      </c>
    </row>
    <row r="233" spans="1:6" x14ac:dyDescent="0.2">
      <c r="A233" s="33" t="s">
        <v>38</v>
      </c>
    </row>
    <row r="234" spans="1:6" x14ac:dyDescent="0.2">
      <c r="A23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2025-02-14T18:01:35Z</dcterms:modified>
</cp:coreProperties>
</file>